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oxrehabpc-my.sharepoint.com/personal/matthew_blye_foxrehab_org/Documents/SDS(QA)/Personal/Basketball/Standings/Standing for the website/"/>
    </mc:Choice>
  </mc:AlternateContent>
  <xr:revisionPtr revIDLastSave="612" documentId="13_ncr:1_{47B4084D-6170-4F94-B37B-CBA915553B76}" xr6:coauthVersionLast="47" xr6:coauthVersionMax="47" xr10:uidLastSave="{3B08289F-4B54-4E28-B6AE-521AF284EF58}"/>
  <bookViews>
    <workbookView xWindow="-98" yWindow="-98" windowWidth="20715" windowHeight="13276" activeTab="1" xr2:uid="{D1B9636C-3F4B-4934-9A83-4365F2CFE0E8}"/>
  </bookViews>
  <sheets>
    <sheet name="Standings" sheetId="2" r:id="rId1"/>
    <sheet name="Schedule_Score" sheetId="1" r:id="rId2"/>
    <sheet name="Playoffs " sheetId="3" r:id="rId3"/>
  </sheets>
  <definedNames>
    <definedName name="_xlnm._FilterDatabase" localSheetId="1" hidden="1">Schedule_Score!$B$3:$L$71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6" i="1" l="1"/>
  <c r="I6" i="2"/>
  <c r="I7" i="2"/>
  <c r="I8" i="2"/>
  <c r="I9" i="2"/>
  <c r="I10" i="2"/>
  <c r="I11" i="2"/>
  <c r="I13" i="2"/>
  <c r="I14" i="2"/>
  <c r="I15" i="2"/>
  <c r="I16" i="2"/>
  <c r="I17" i="2"/>
  <c r="I18" i="2"/>
  <c r="I19" i="2"/>
  <c r="I20" i="2"/>
  <c r="I21" i="2"/>
  <c r="I5" i="2"/>
  <c r="G6" i="2"/>
  <c r="G7" i="2"/>
  <c r="G8" i="2"/>
  <c r="G9" i="2"/>
  <c r="G10" i="2"/>
  <c r="G11" i="2"/>
  <c r="G12" i="2"/>
  <c r="G14" i="2"/>
  <c r="G15" i="2"/>
  <c r="G16" i="2"/>
  <c r="G17" i="2"/>
  <c r="G18" i="2"/>
  <c r="G19" i="2"/>
  <c r="G20" i="2"/>
  <c r="G21" i="2"/>
  <c r="G5" i="2"/>
  <c r="K5" i="1" l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6" i="1"/>
  <c r="L26" i="1"/>
  <c r="K27" i="1"/>
  <c r="L27" i="1"/>
  <c r="K28" i="1"/>
  <c r="L28" i="1"/>
  <c r="K29" i="1"/>
  <c r="L29" i="1"/>
  <c r="K30" i="1"/>
  <c r="L30" i="1"/>
  <c r="K31" i="1"/>
  <c r="L31" i="1"/>
  <c r="K32" i="1"/>
  <c r="L32" i="1"/>
  <c r="K33" i="1"/>
  <c r="L33" i="1"/>
  <c r="K62" i="1"/>
  <c r="L62" i="1"/>
  <c r="K34" i="1"/>
  <c r="L34" i="1"/>
  <c r="K41" i="1"/>
  <c r="L41" i="1"/>
  <c r="K42" i="1"/>
  <c r="L42" i="1"/>
  <c r="K35" i="1"/>
  <c r="L35" i="1"/>
  <c r="K36" i="1"/>
  <c r="L36" i="1"/>
  <c r="K37" i="1"/>
  <c r="L37" i="1"/>
  <c r="K38" i="1"/>
  <c r="L38" i="1"/>
  <c r="K39" i="1"/>
  <c r="L39" i="1"/>
  <c r="K40" i="1"/>
  <c r="L40" i="1"/>
  <c r="K50" i="1"/>
  <c r="L50" i="1"/>
  <c r="K51" i="1"/>
  <c r="L51" i="1"/>
  <c r="K52" i="1"/>
  <c r="L52" i="1"/>
  <c r="K63" i="1"/>
  <c r="L63" i="1"/>
  <c r="K53" i="1"/>
  <c r="L53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4" i="1"/>
  <c r="L54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7" i="1"/>
  <c r="L67" i="1"/>
  <c r="K68" i="1"/>
  <c r="L68" i="1"/>
  <c r="K69" i="1"/>
  <c r="L69" i="1"/>
  <c r="K70" i="1"/>
  <c r="L70" i="1"/>
  <c r="K71" i="1"/>
  <c r="L71" i="1"/>
  <c r="K64" i="1"/>
  <c r="L64" i="1"/>
  <c r="K65" i="1"/>
  <c r="L65" i="1"/>
  <c r="L66" i="1"/>
  <c r="I12" i="2" l="1"/>
  <c r="G13" i="2"/>
  <c r="K4" i="1"/>
  <c r="D14" i="2" s="1"/>
  <c r="L4" i="1"/>
  <c r="E10" i="2" s="1"/>
  <c r="D15" i="2" l="1"/>
  <c r="D18" i="2"/>
  <c r="D13" i="2"/>
  <c r="E11" i="2"/>
  <c r="E12" i="2"/>
  <c r="E9" i="2"/>
  <c r="E21" i="2"/>
  <c r="E14" i="2"/>
  <c r="J14" i="2" s="1"/>
  <c r="D9" i="2"/>
  <c r="D21" i="2"/>
  <c r="E6" i="2"/>
  <c r="D16" i="2"/>
  <c r="D7" i="2"/>
  <c r="E18" i="2"/>
  <c r="D10" i="2"/>
  <c r="E20" i="2"/>
  <c r="E5" i="2"/>
  <c r="D5" i="2"/>
  <c r="E15" i="2"/>
  <c r="E13" i="2"/>
  <c r="D8" i="2"/>
  <c r="D20" i="2"/>
  <c r="D11" i="2"/>
  <c r="E19" i="2"/>
  <c r="E7" i="2"/>
  <c r="E8" i="2"/>
  <c r="D6" i="2"/>
  <c r="D17" i="2"/>
  <c r="E16" i="2"/>
  <c r="E17" i="2"/>
  <c r="D19" i="2"/>
  <c r="D12" i="2"/>
  <c r="J15" i="2" l="1"/>
  <c r="J18" i="2"/>
  <c r="H13" i="2"/>
  <c r="J13" i="2"/>
  <c r="J6" i="2"/>
  <c r="H6" i="2"/>
  <c r="H12" i="2"/>
  <c r="H21" i="2"/>
  <c r="J21" i="2"/>
  <c r="H19" i="2"/>
  <c r="J19" i="2"/>
  <c r="J11" i="2"/>
  <c r="H11" i="2"/>
  <c r="H10" i="2"/>
  <c r="J10" i="2"/>
  <c r="H9" i="2"/>
  <c r="J9" i="2"/>
  <c r="J12" i="2"/>
  <c r="J20" i="2"/>
  <c r="H20" i="2"/>
  <c r="J8" i="2"/>
  <c r="H8" i="2"/>
  <c r="J7" i="2"/>
  <c r="H7" i="2"/>
  <c r="H18" i="2"/>
  <c r="J17" i="2"/>
  <c r="H17" i="2"/>
  <c r="H15" i="2"/>
  <c r="H14" i="2"/>
  <c r="H5" i="2"/>
  <c r="J5" i="2"/>
  <c r="H16" i="2"/>
  <c r="J16" i="2"/>
  <c r="F16" i="2" l="1"/>
  <c r="F14" i="2"/>
  <c r="F13" i="2"/>
  <c r="F17" i="2"/>
  <c r="F18" i="2"/>
  <c r="F6" i="2"/>
  <c r="F11" i="2"/>
  <c r="F21" i="2"/>
  <c r="F20" i="2"/>
  <c r="F19" i="2"/>
  <c r="F15" i="2"/>
  <c r="F10" i="2"/>
  <c r="F12" i="2"/>
  <c r="F7" i="2"/>
  <c r="F8" i="2"/>
  <c r="F9" i="2"/>
  <c r="F5" i="2"/>
</calcChain>
</file>

<file path=xl/sharedStrings.xml><?xml version="1.0" encoding="utf-8"?>
<sst xmlns="http://schemas.openxmlformats.org/spreadsheetml/2006/main" count="381" uniqueCount="63">
  <si>
    <t>LM12-Osario</t>
  </si>
  <si>
    <t>EYA-Johnson</t>
  </si>
  <si>
    <t>Eyer</t>
  </si>
  <si>
    <t>5-6 Boys</t>
  </si>
  <si>
    <t>930am - 1030am</t>
  </si>
  <si>
    <t>LM4-Longyhore</t>
  </si>
  <si>
    <t>LM6-Fulmer</t>
  </si>
  <si>
    <t>830am - 930am</t>
  </si>
  <si>
    <t>LM13-Iannetta</t>
  </si>
  <si>
    <t>LM14-Amant</t>
  </si>
  <si>
    <t>730am - 830am</t>
  </si>
  <si>
    <t>AFC-Rice</t>
  </si>
  <si>
    <t>LM11-Mickelson</t>
  </si>
  <si>
    <t>EHS Auxillary</t>
  </si>
  <si>
    <t>900am - 1000am</t>
  </si>
  <si>
    <t>LM1-Squilante</t>
  </si>
  <si>
    <t>LM9-Shaw</t>
  </si>
  <si>
    <t>1200pm - 100pm</t>
  </si>
  <si>
    <t>LM10-James</t>
  </si>
  <si>
    <t>UM-Schultz</t>
  </si>
  <si>
    <t>1100am - 1200pm</t>
  </si>
  <si>
    <t>LM2-Ropp</t>
  </si>
  <si>
    <t>LM8-DePaolo</t>
  </si>
  <si>
    <t>1000am - 1100am</t>
  </si>
  <si>
    <t>LM3-McCargo</t>
  </si>
  <si>
    <t>LM7-Mellendorf</t>
  </si>
  <si>
    <t>800am - 900am</t>
  </si>
  <si>
    <t>EHS Main</t>
  </si>
  <si>
    <t>100pm - 200pm</t>
  </si>
  <si>
    <t>LM5-Harris</t>
  </si>
  <si>
    <t>LMMS</t>
  </si>
  <si>
    <t>130pm - 230pm</t>
  </si>
  <si>
    <t>730pm - 830pm</t>
  </si>
  <si>
    <t>630pm - 730pm</t>
  </si>
  <si>
    <t>Macungie</t>
  </si>
  <si>
    <t>1230pm - 130pm</t>
  </si>
  <si>
    <t>1030am - 1130am</t>
  </si>
  <si>
    <t>1130am - 1230pm</t>
  </si>
  <si>
    <t>Loss</t>
  </si>
  <si>
    <t>Win</t>
  </si>
  <si>
    <t>AWAY</t>
  </si>
  <si>
    <t>HOME</t>
  </si>
  <si>
    <t>Location</t>
  </si>
  <si>
    <t>Grade</t>
  </si>
  <si>
    <t>Time</t>
  </si>
  <si>
    <t>Date</t>
  </si>
  <si>
    <t>Wins</t>
  </si>
  <si>
    <t>Loses</t>
  </si>
  <si>
    <t>Rank</t>
  </si>
  <si>
    <t>Total Points Scored</t>
  </si>
  <si>
    <t>Total Points Allowed</t>
  </si>
  <si>
    <t>Total Points Scored Avg</t>
  </si>
  <si>
    <t>Total Points Allowed Avg</t>
  </si>
  <si>
    <t>Team</t>
  </si>
  <si>
    <t>HOME Score</t>
  </si>
  <si>
    <t>AWAY Score</t>
  </si>
  <si>
    <t>Week</t>
  </si>
  <si>
    <r>
      <rPr>
        <b/>
        <u/>
        <sz val="36"/>
        <color rgb="FF2D3847"/>
        <rFont val="Calibri"/>
        <family val="2"/>
        <scheme val="minor"/>
      </rPr>
      <t>2022/2023 5-6 Boys Standings</t>
    </r>
    <r>
      <rPr>
        <b/>
        <sz val="36"/>
        <color theme="3"/>
        <rFont val="Calibri"/>
        <family val="2"/>
        <scheme val="minor"/>
      </rPr>
      <t xml:space="preserve"> </t>
    </r>
  </si>
  <si>
    <r>
      <rPr>
        <i/>
        <u/>
        <sz val="16"/>
        <color rgb="FFC00000"/>
        <rFont val="Calibri"/>
        <family val="2"/>
        <scheme val="minor"/>
      </rPr>
      <t xml:space="preserve">Instructions: when entering the score of the game, please make sure you put the </t>
    </r>
    <r>
      <rPr>
        <b/>
        <i/>
        <u/>
        <sz val="16"/>
        <color rgb="FFC00000"/>
        <rFont val="Calibri"/>
        <family val="2"/>
        <scheme val="minor"/>
      </rPr>
      <t>HOME team</t>
    </r>
    <r>
      <rPr>
        <i/>
        <u/>
        <sz val="16"/>
        <color rgb="FFC00000"/>
        <rFont val="Calibri"/>
        <family val="2"/>
        <scheme val="minor"/>
      </rPr>
      <t xml:space="preserve"> score and the </t>
    </r>
    <r>
      <rPr>
        <b/>
        <i/>
        <u/>
        <sz val="16"/>
        <color rgb="FFC00000"/>
        <rFont val="Calibri"/>
        <family val="2"/>
        <scheme val="minor"/>
      </rPr>
      <t>AWAY team</t>
    </r>
    <r>
      <rPr>
        <i/>
        <u/>
        <sz val="16"/>
        <color rgb="FFC00000"/>
        <rFont val="Calibri"/>
        <family val="2"/>
        <scheme val="minor"/>
      </rPr>
      <t xml:space="preserve"> score in the correct column.</t>
    </r>
  </si>
  <si>
    <t>VS</t>
  </si>
  <si>
    <t>Play in game 2/28 730-830</t>
  </si>
  <si>
    <t xml:space="preserve">2022/2023 5/6 Boys Tournament </t>
  </si>
  <si>
    <t>700pm - 800pm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</si>
</sst>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36"/>
      <color rgb="FF2D3847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i/>
      <u/>
      <sz val="16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48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6" fillId="2" borderId="11" xfId="0" applyNumberFormat="1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hidden="1"/>
    </xf>
    <xf numFmtId="1" fontId="3" fillId="5" borderId="1" xfId="0" applyNumberFormat="1" applyFont="1" applyFill="1" applyBorder="1" applyAlignment="1" applyProtection="1">
      <alignment horizontal="center"/>
      <protection hidden="1"/>
    </xf>
    <xf numFmtId="2" fontId="3" fillId="5" borderId="1" xfId="0" applyNumberFormat="1" applyFont="1" applyFill="1" applyBorder="1" applyAlignment="1" applyProtection="1">
      <alignment horizontal="center"/>
      <protection hidden="1"/>
    </xf>
    <xf numFmtId="14" fontId="13" fillId="3" borderId="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hidden="1"/>
    </xf>
    <xf numFmtId="0" fontId="13" fillId="0" borderId="0" xfId="0" applyFont="1" applyAlignment="1">
      <alignment horizontal="center" vertical="center"/>
    </xf>
    <xf numFmtId="14" fontId="13" fillId="0" borderId="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center" vertical="center"/>
      <protection hidden="1"/>
    </xf>
    <xf numFmtId="14" fontId="13" fillId="0" borderId="7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14" fontId="13" fillId="3" borderId="2" xfId="0" applyNumberFormat="1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horizontal="center" vertical="center"/>
      <protection hidden="1"/>
    </xf>
    <xf numFmtId="0" fontId="13" fillId="3" borderId="4" xfId="0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4" borderId="0" xfId="0" applyFill="1" applyBorder="1"/>
    <xf numFmtId="0" fontId="0" fillId="4" borderId="0" xfId="0" applyFill="1" applyBorder="1" applyAlignment="1"/>
    <xf numFmtId="0" fontId="0" fillId="4" borderId="19" xfId="0" applyFill="1" applyBorder="1"/>
    <xf numFmtId="0" fontId="0" fillId="4" borderId="26" xfId="0" applyFill="1" applyBorder="1" applyAlignment="1"/>
    <xf numFmtId="0" fontId="0" fillId="4" borderId="0" xfId="0" applyFill="1" applyBorder="1" applyAlignment="1">
      <alignment vertical="center"/>
    </xf>
    <xf numFmtId="0" fontId="0" fillId="4" borderId="20" xfId="0" applyFill="1" applyBorder="1"/>
    <xf numFmtId="0" fontId="0" fillId="4" borderId="23" xfId="0" applyFill="1" applyBorder="1"/>
    <xf numFmtId="0" fontId="0" fillId="4" borderId="24" xfId="0" applyFill="1" applyBorder="1"/>
    <xf numFmtId="0" fontId="0" fillId="4" borderId="26" xfId="0" applyFill="1" applyBorder="1"/>
    <xf numFmtId="0" fontId="0" fillId="4" borderId="21" xfId="0" applyFill="1" applyBorder="1"/>
    <xf numFmtId="0" fontId="0" fillId="4" borderId="22" xfId="0" applyFill="1" applyBorder="1"/>
    <xf numFmtId="0" fontId="0" fillId="4" borderId="24" xfId="0" applyFill="1" applyBorder="1" applyAlignment="1"/>
    <xf numFmtId="0" fontId="0" fillId="4" borderId="27" xfId="0" applyFill="1" applyBorder="1"/>
    <xf numFmtId="0" fontId="0" fillId="4" borderId="30" xfId="0" applyFill="1" applyBorder="1" applyAlignment="1"/>
    <xf numFmtId="0" fontId="0" fillId="4" borderId="28" xfId="0" applyFill="1" applyBorder="1"/>
    <xf numFmtId="0" fontId="0" fillId="4" borderId="30" xfId="0" applyFill="1" applyBorder="1"/>
    <xf numFmtId="0" fontId="0" fillId="4" borderId="29" xfId="0" applyFill="1" applyBorder="1"/>
    <xf numFmtId="0" fontId="0" fillId="4" borderId="25" xfId="0" applyFill="1" applyBorder="1"/>
    <xf numFmtId="0" fontId="0" fillId="4" borderId="15" xfId="0" applyFill="1" applyBorder="1"/>
    <xf numFmtId="0" fontId="0" fillId="4" borderId="31" xfId="0" applyFill="1" applyBorder="1"/>
    <xf numFmtId="0" fontId="0" fillId="4" borderId="16" xfId="0" applyFill="1" applyBorder="1"/>
    <xf numFmtId="0" fontId="0" fillId="4" borderId="34" xfId="0" applyFill="1" applyBorder="1"/>
    <xf numFmtId="0" fontId="0" fillId="4" borderId="33" xfId="0" applyFill="1" applyBorder="1"/>
    <xf numFmtId="0" fontId="0" fillId="4" borderId="17" xfId="0" applyFill="1" applyBorder="1"/>
    <xf numFmtId="0" fontId="0" fillId="4" borderId="32" xfId="0" applyFill="1" applyBorder="1"/>
    <xf numFmtId="0" fontId="0" fillId="4" borderId="18" xfId="0" applyFill="1" applyBorder="1"/>
    <xf numFmtId="14" fontId="13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hidden="1"/>
    </xf>
    <xf numFmtId="0" fontId="13" fillId="0" borderId="6" xfId="0" applyFont="1" applyFill="1" applyBorder="1" applyAlignment="1" applyProtection="1">
      <alignment horizontal="center" vertical="center"/>
      <protection hidden="1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14" fontId="11" fillId="4" borderId="12" xfId="0" applyNumberFormat="1" applyFont="1" applyFill="1" applyBorder="1" applyAlignment="1" applyProtection="1">
      <alignment horizontal="center" vertical="center" wrapText="1"/>
      <protection hidden="1"/>
    </xf>
    <xf numFmtId="14" fontId="5" fillId="4" borderId="13" xfId="0" applyNumberFormat="1" applyFont="1" applyFill="1" applyBorder="1" applyAlignment="1" applyProtection="1">
      <alignment horizontal="center" vertical="center" wrapText="1"/>
      <protection hidden="1"/>
    </xf>
    <xf numFmtId="14" fontId="5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0" fillId="4" borderId="0" xfId="0" applyFill="1" applyAlignment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9" xfId="0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3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439737</xdr:colOff>
      <xdr:row>0</xdr:row>
      <xdr:rowOff>129682</xdr:rowOff>
    </xdr:from>
    <xdr:to>
      <xdr:col>2</xdr:col>
      <xdr:colOff>1572050</xdr:colOff>
      <xdr:row>1</xdr:row>
      <xdr:rowOff>489435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794C3E-FFBA-C432-2053-A20DD90BA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0675" y="129682"/>
          <a:ext cx="1132313" cy="653441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246063</xdr:colOff>
      <xdr:row>0</xdr:row>
      <xdr:rowOff>7938</xdr:rowOff>
    </xdr:from>
    <xdr:to>
      <xdr:col>5</xdr:col>
      <xdr:colOff>382219</xdr:colOff>
      <xdr:row>6</xdr:row>
      <xdr:rowOff>117968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8E08531-F992-4DB1-A516-BCAA576AA6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7813" y="7938"/>
          <a:ext cx="2088781" cy="1205405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A5D4-8468-429A-856C-EDE61C07A82A}">
  <sheetPr codeName="Sheet1"/>
  <dimension ref="A1:L21"/>
  <sheetViews>
    <sheetView showGridLines="0" zoomScale="60" zoomScaleNormal="60" workbookViewId="0">
      <pane xSplit="10" ySplit="21" topLeftCell="K31" activePane="bottomRight" state="frozen"/>
      <selection pane="topRight" activeCell="K1" sqref="K1"/>
      <selection pane="bottomLeft" activeCell="A22" sqref="A22"/>
      <selection pane="bottomRight" activeCell="C5" sqref="C5:C21"/>
    </sheetView>
  </sheetViews>
  <sheetFormatPr defaultColWidth="9.1328125" defaultRowHeight="23" customHeight="1" x14ac:dyDescent="0.45"/>
  <cols>
    <col min="1" max="1" width="7" style="8" customWidth="1"/>
    <col min="2" max="2" width="9.1328125" style="8"/>
    <col min="3" max="3" width="23.1328125" style="8" customWidth="1"/>
    <col min="4" max="6" width="24.1328125" style="8" customWidth="1"/>
    <col min="7" max="7" width="22.46484375" style="8" customWidth="1"/>
    <col min="8" max="8" width="24.1328125" style="8" customWidth="1"/>
    <col min="9" max="9" width="21.796875" style="8" customWidth="1"/>
    <col min="10" max="10" width="24.1328125" style="8" customWidth="1"/>
    <col min="11" max="16384" width="9.1328125" style="8"/>
  </cols>
  <sheetData>
    <row r="1" spans="1:12" s="4" customFormat="1" ht="23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4" customFormat="1" ht="77.25" customHeight="1" x14ac:dyDescent="0.45">
      <c r="A2" s="10"/>
      <c r="B2" s="10"/>
      <c r="C2" s="10"/>
      <c r="D2" s="70" t="s">
        <v>57</v>
      </c>
      <c r="E2" s="71"/>
      <c r="F2" s="71"/>
      <c r="G2" s="71"/>
      <c r="H2" s="71"/>
      <c r="I2" s="71"/>
      <c r="J2" s="71"/>
      <c r="K2" s="10"/>
      <c r="L2" s="10"/>
    </row>
    <row r="3" spans="1:12" s="10" customFormat="1" ht="7.5" customHeight="1" x14ac:dyDescent="0.45">
      <c r="D3" s="11"/>
      <c r="E3" s="12"/>
      <c r="F3" s="12"/>
      <c r="G3" s="12"/>
      <c r="H3" s="12"/>
      <c r="I3" s="12"/>
      <c r="J3" s="12"/>
    </row>
    <row r="4" spans="1:12" s="9" customFormat="1" ht="61.5" customHeight="1" x14ac:dyDescent="0.45">
      <c r="C4" s="5" t="s">
        <v>53</v>
      </c>
      <c r="D4" s="5" t="s">
        <v>46</v>
      </c>
      <c r="E4" s="5" t="s">
        <v>47</v>
      </c>
      <c r="F4" s="5" t="s">
        <v>48</v>
      </c>
      <c r="G4" s="5" t="s">
        <v>49</v>
      </c>
      <c r="H4" s="5" t="s">
        <v>51</v>
      </c>
      <c r="I4" s="5" t="s">
        <v>50</v>
      </c>
      <c r="J4" s="5" t="s">
        <v>52</v>
      </c>
    </row>
    <row r="5" spans="1:12" ht="18" customHeight="1" x14ac:dyDescent="0.55000000000000004">
      <c r="C5" s="13" t="s">
        <v>11</v>
      </c>
      <c r="D5" s="14">
        <f>COUNTIF(Schedule_Score!K:K,Standings!C5)</f>
        <v>1</v>
      </c>
      <c r="E5" s="14">
        <f>COUNTIF(Schedule_Score!L:L,Standings!C5)</f>
        <v>6</v>
      </c>
      <c r="F5" s="14">
        <f>_xlfn.RANK.EQ(D5,$D$5:$D$21,0)+COUNTIFS($D$5:$D$21,D5,$J$5:$J$21,"&lt;"&amp;J5)</f>
        <v>16</v>
      </c>
      <c r="G5" s="15">
        <f>SUMIF(Schedule_Score!$G:$G,C5,Schedule_Score!I:I)+SUMIF(Schedule_Score!$H:$H,C5,Schedule_Score!J:J)</f>
        <v>100</v>
      </c>
      <c r="H5" s="16">
        <f t="shared" ref="H5:H21" si="0">IFERROR(G5/(D5+E5),0)</f>
        <v>14.285714285714286</v>
      </c>
      <c r="I5" s="15">
        <f>SUMIF(Schedule_Score!$G:$G,C5,Schedule_Score!J:J)+SUMIF(Schedule_Score!$H:$H,C5,Schedule_Score!I:I)</f>
        <v>209</v>
      </c>
      <c r="J5" s="16">
        <f t="shared" ref="J5:J21" si="1">IFERROR(I5/(D5+E5),0)</f>
        <v>29.857142857142858</v>
      </c>
    </row>
    <row r="6" spans="1:12" ht="18.5" customHeight="1" x14ac:dyDescent="0.55000000000000004">
      <c r="C6" s="13" t="s">
        <v>1</v>
      </c>
      <c r="D6" s="14">
        <f>COUNTIF(Schedule_Score!K:K,Standings!C6)</f>
        <v>0</v>
      </c>
      <c r="E6" s="14">
        <f>COUNTIF(Schedule_Score!L:L,Standings!C6)</f>
        <v>8</v>
      </c>
      <c r="F6" s="14">
        <f t="shared" ref="F6:F21" si="2">_xlfn.RANK.EQ(D6,$D$5:$D$21,0)+COUNTIFS($D$5:$D$21,D6,$J$5:$J$21,"&lt;"&amp;J6)</f>
        <v>17</v>
      </c>
      <c r="G6" s="15">
        <f>SUMIF(Schedule_Score!$G:$G,C6,Schedule_Score!I:I)+SUMIF(Schedule_Score!$H:$H,C6,Schedule_Score!J:J)</f>
        <v>86</v>
      </c>
      <c r="H6" s="16">
        <f t="shared" si="0"/>
        <v>10.75</v>
      </c>
      <c r="I6" s="15">
        <f>SUMIF(Schedule_Score!$G:$G,C6,Schedule_Score!J:J)+SUMIF(Schedule_Score!$H:$H,C6,Schedule_Score!I:I)</f>
        <v>327</v>
      </c>
      <c r="J6" s="16">
        <f t="shared" si="1"/>
        <v>40.875</v>
      </c>
    </row>
    <row r="7" spans="1:12" ht="18.5" customHeight="1" x14ac:dyDescent="0.55000000000000004">
      <c r="C7" s="13" t="s">
        <v>18</v>
      </c>
      <c r="D7" s="14">
        <f>COUNTIF(Schedule_Score!K:K,Standings!C7)</f>
        <v>4</v>
      </c>
      <c r="E7" s="14">
        <f>COUNTIF(Schedule_Score!L:L,Standings!C7)</f>
        <v>4</v>
      </c>
      <c r="F7" s="14">
        <f t="shared" si="2"/>
        <v>9</v>
      </c>
      <c r="G7" s="15">
        <f>SUMIF(Schedule_Score!$G:$G,C7,Schedule_Score!I:I)+SUMIF(Schedule_Score!$H:$H,C7,Schedule_Score!J:J)</f>
        <v>231</v>
      </c>
      <c r="H7" s="16">
        <f t="shared" si="0"/>
        <v>28.875</v>
      </c>
      <c r="I7" s="15">
        <f>SUMIF(Schedule_Score!$G:$G,C7,Schedule_Score!J:J)+SUMIF(Schedule_Score!$H:$H,C7,Schedule_Score!I:I)</f>
        <v>224</v>
      </c>
      <c r="J7" s="16">
        <f t="shared" si="1"/>
        <v>28</v>
      </c>
    </row>
    <row r="8" spans="1:12" ht="18.5" customHeight="1" x14ac:dyDescent="0.55000000000000004">
      <c r="C8" s="13" t="s">
        <v>12</v>
      </c>
      <c r="D8" s="14">
        <f>COUNTIF(Schedule_Score!K:K,Standings!C8)</f>
        <v>4</v>
      </c>
      <c r="E8" s="14">
        <f>COUNTIF(Schedule_Score!L:L,Standings!C8)</f>
        <v>3</v>
      </c>
      <c r="F8" s="14">
        <f t="shared" si="2"/>
        <v>7</v>
      </c>
      <c r="G8" s="15">
        <f>SUMIF(Schedule_Score!$G:$G,C8,Schedule_Score!I:I)+SUMIF(Schedule_Score!$H:$H,C8,Schedule_Score!J:J)</f>
        <v>139</v>
      </c>
      <c r="H8" s="16">
        <f t="shared" si="0"/>
        <v>19.857142857142858</v>
      </c>
      <c r="I8" s="15">
        <f>SUMIF(Schedule_Score!$G:$G,C8,Schedule_Score!J:J)+SUMIF(Schedule_Score!$H:$H,C8,Schedule_Score!I:I)</f>
        <v>121</v>
      </c>
      <c r="J8" s="16">
        <f t="shared" si="1"/>
        <v>17.285714285714285</v>
      </c>
    </row>
    <row r="9" spans="1:12" ht="18.5" customHeight="1" x14ac:dyDescent="0.55000000000000004">
      <c r="C9" s="13" t="s">
        <v>0</v>
      </c>
      <c r="D9" s="14">
        <f>COUNTIF(Schedule_Score!K:K,Standings!C9)</f>
        <v>5</v>
      </c>
      <c r="E9" s="14">
        <f>COUNTIF(Schedule_Score!L:L,Standings!C9)</f>
        <v>3</v>
      </c>
      <c r="F9" s="14">
        <f t="shared" si="2"/>
        <v>6</v>
      </c>
      <c r="G9" s="15">
        <f>SUMIF(Schedule_Score!$G:$G,C9,Schedule_Score!I:I)+SUMIF(Schedule_Score!$H:$H,C9,Schedule_Score!J:J)</f>
        <v>210</v>
      </c>
      <c r="H9" s="16">
        <f t="shared" si="0"/>
        <v>26.25</v>
      </c>
      <c r="I9" s="15">
        <f>SUMIF(Schedule_Score!$G:$G,C9,Schedule_Score!J:J)+SUMIF(Schedule_Score!$H:$H,C9,Schedule_Score!I:I)</f>
        <v>189</v>
      </c>
      <c r="J9" s="16">
        <f t="shared" si="1"/>
        <v>23.625</v>
      </c>
    </row>
    <row r="10" spans="1:12" ht="18.5" customHeight="1" x14ac:dyDescent="0.55000000000000004">
      <c r="C10" s="13" t="s">
        <v>8</v>
      </c>
      <c r="D10" s="14">
        <f>COUNTIF(Schedule_Score!K:K,Standings!C10)</f>
        <v>7</v>
      </c>
      <c r="E10" s="14">
        <f>COUNTIF(Schedule_Score!L:L,Standings!C10)</f>
        <v>1</v>
      </c>
      <c r="F10" s="14">
        <f t="shared" si="2"/>
        <v>2</v>
      </c>
      <c r="G10" s="15">
        <f>SUMIF(Schedule_Score!$G:$G,C10,Schedule_Score!I:I)+SUMIF(Schedule_Score!$H:$H,C10,Schedule_Score!J:J)</f>
        <v>270</v>
      </c>
      <c r="H10" s="16">
        <f t="shared" si="0"/>
        <v>33.75</v>
      </c>
      <c r="I10" s="15">
        <f>SUMIF(Schedule_Score!$G:$G,C10,Schedule_Score!J:J)+SUMIF(Schedule_Score!$H:$H,C10,Schedule_Score!I:I)</f>
        <v>170</v>
      </c>
      <c r="J10" s="16">
        <f t="shared" si="1"/>
        <v>21.25</v>
      </c>
    </row>
    <row r="11" spans="1:12" ht="18.5" customHeight="1" x14ac:dyDescent="0.55000000000000004">
      <c r="C11" s="13" t="s">
        <v>9</v>
      </c>
      <c r="D11" s="14">
        <f>COUNTIF(Schedule_Score!K:K,Standings!C11)</f>
        <v>7</v>
      </c>
      <c r="E11" s="14">
        <f>COUNTIF(Schedule_Score!L:L,Standings!C11)</f>
        <v>1</v>
      </c>
      <c r="F11" s="14">
        <f t="shared" si="2"/>
        <v>3</v>
      </c>
      <c r="G11" s="15">
        <f>SUMIF(Schedule_Score!$G:$G,C11,Schedule_Score!I:I)+SUMIF(Schedule_Score!$H:$H,C11,Schedule_Score!J:J)</f>
        <v>259</v>
      </c>
      <c r="H11" s="16">
        <f t="shared" si="0"/>
        <v>32.375</v>
      </c>
      <c r="I11" s="15">
        <f>SUMIF(Schedule_Score!$G:$G,C11,Schedule_Score!J:J)+SUMIF(Schedule_Score!$H:$H,C11,Schedule_Score!I:I)</f>
        <v>191</v>
      </c>
      <c r="J11" s="16">
        <f t="shared" si="1"/>
        <v>23.875</v>
      </c>
    </row>
    <row r="12" spans="1:12" ht="18.5" customHeight="1" x14ac:dyDescent="0.55000000000000004">
      <c r="C12" s="13" t="s">
        <v>15</v>
      </c>
      <c r="D12" s="14">
        <f>COUNTIF(Schedule_Score!K:K,Standings!C12)</f>
        <v>6</v>
      </c>
      <c r="E12" s="14">
        <f>COUNTIF(Schedule_Score!L:L,Standings!C12)</f>
        <v>2</v>
      </c>
      <c r="F12" s="14">
        <f t="shared" si="2"/>
        <v>4</v>
      </c>
      <c r="G12" s="15">
        <f>SUMIF(Schedule_Score!$G:$G,C12,Schedule_Score!I:I)+SUMIF(Schedule_Score!$H:$H,C12,Schedule_Score!J:J)</f>
        <v>216</v>
      </c>
      <c r="H12" s="16">
        <f t="shared" si="0"/>
        <v>27</v>
      </c>
      <c r="I12" s="15">
        <f>SUMIF(Schedule_Score!$G:$G,C12,Schedule_Score!J:J)+SUMIF(Schedule_Score!$H:$H,C12,Schedule_Score!I:I)</f>
        <v>144</v>
      </c>
      <c r="J12" s="16">
        <f t="shared" si="1"/>
        <v>18</v>
      </c>
    </row>
    <row r="13" spans="1:12" ht="18.5" customHeight="1" x14ac:dyDescent="0.55000000000000004">
      <c r="C13" s="13" t="s">
        <v>21</v>
      </c>
      <c r="D13" s="14">
        <f>COUNTIF(Schedule_Score!K:K,Standings!C13)</f>
        <v>8</v>
      </c>
      <c r="E13" s="14">
        <f>COUNTIF(Schedule_Score!L:L,Standings!C13)</f>
        <v>0</v>
      </c>
      <c r="F13" s="14">
        <f t="shared" si="2"/>
        <v>1</v>
      </c>
      <c r="G13" s="15">
        <f>SUMIF(Schedule_Score!$G:$G,C13,Schedule_Score!I:I)+SUMIF(Schedule_Score!$H:$H,C13,Schedule_Score!J:J)</f>
        <v>244</v>
      </c>
      <c r="H13" s="16">
        <f t="shared" si="0"/>
        <v>30.5</v>
      </c>
      <c r="I13" s="15">
        <f>SUMIF(Schedule_Score!$G:$G,C13,Schedule_Score!J:J)+SUMIF(Schedule_Score!$H:$H,C13,Schedule_Score!I:I)</f>
        <v>106</v>
      </c>
      <c r="J13" s="16">
        <f t="shared" si="1"/>
        <v>13.25</v>
      </c>
    </row>
    <row r="14" spans="1:12" ht="18.5" customHeight="1" x14ac:dyDescent="0.55000000000000004">
      <c r="C14" s="13" t="s">
        <v>24</v>
      </c>
      <c r="D14" s="14">
        <f>COUNTIF(Schedule_Score!K:K,Standings!C14)</f>
        <v>3</v>
      </c>
      <c r="E14" s="14">
        <f>COUNTIF(Schedule_Score!L:L,Standings!C14)</f>
        <v>5</v>
      </c>
      <c r="F14" s="14">
        <f t="shared" si="2"/>
        <v>10</v>
      </c>
      <c r="G14" s="15">
        <f>SUMIF(Schedule_Score!$G:$G,C14,Schedule_Score!I:I)+SUMIF(Schedule_Score!$H:$H,C14,Schedule_Score!J:J)</f>
        <v>181</v>
      </c>
      <c r="H14" s="16">
        <f t="shared" si="0"/>
        <v>22.625</v>
      </c>
      <c r="I14" s="15">
        <f>SUMIF(Schedule_Score!$G:$G,C14,Schedule_Score!J:J)+SUMIF(Schedule_Score!$H:$H,C14,Schedule_Score!I:I)</f>
        <v>175</v>
      </c>
      <c r="J14" s="16">
        <f t="shared" si="1"/>
        <v>21.875</v>
      </c>
    </row>
    <row r="15" spans="1:12" ht="18.5" customHeight="1" x14ac:dyDescent="0.55000000000000004">
      <c r="C15" s="13" t="s">
        <v>5</v>
      </c>
      <c r="D15" s="14">
        <f>COUNTIF(Schedule_Score!K:K,Standings!C15)</f>
        <v>3</v>
      </c>
      <c r="E15" s="14">
        <f>COUNTIF(Schedule_Score!L:L,Standings!C15)</f>
        <v>5</v>
      </c>
      <c r="F15" s="14">
        <f t="shared" si="2"/>
        <v>11</v>
      </c>
      <c r="G15" s="15">
        <f>SUMIF(Schedule_Score!$G:$G,C15,Schedule_Score!I:I)+SUMIF(Schedule_Score!$H:$H,C15,Schedule_Score!J:J)</f>
        <v>142</v>
      </c>
      <c r="H15" s="16">
        <f t="shared" si="0"/>
        <v>17.75</v>
      </c>
      <c r="I15" s="15">
        <f>SUMIF(Schedule_Score!$G:$G,C15,Schedule_Score!J:J)+SUMIF(Schedule_Score!$H:$H,C15,Schedule_Score!I:I)</f>
        <v>184</v>
      </c>
      <c r="J15" s="16">
        <f t="shared" si="1"/>
        <v>23</v>
      </c>
    </row>
    <row r="16" spans="1:12" ht="18.5" customHeight="1" x14ac:dyDescent="0.55000000000000004">
      <c r="C16" s="13" t="s">
        <v>29</v>
      </c>
      <c r="D16" s="14">
        <f>COUNTIF(Schedule_Score!K:K,Standings!C16)</f>
        <v>5</v>
      </c>
      <c r="E16" s="14">
        <f>COUNTIF(Schedule_Score!L:L,Standings!C16)</f>
        <v>3</v>
      </c>
      <c r="F16" s="14">
        <f t="shared" si="2"/>
        <v>5</v>
      </c>
      <c r="G16" s="15">
        <f>SUMIF(Schedule_Score!$G:$G,C16,Schedule_Score!I:I)+SUMIF(Schedule_Score!$H:$H,C16,Schedule_Score!J:J)</f>
        <v>257</v>
      </c>
      <c r="H16" s="16">
        <f t="shared" si="0"/>
        <v>32.125</v>
      </c>
      <c r="I16" s="15">
        <f>SUMIF(Schedule_Score!$G:$G,C16,Schedule_Score!J:J)+SUMIF(Schedule_Score!$H:$H,C16,Schedule_Score!I:I)</f>
        <v>159</v>
      </c>
      <c r="J16" s="16">
        <f t="shared" si="1"/>
        <v>19.875</v>
      </c>
    </row>
    <row r="17" spans="3:10" ht="18.5" customHeight="1" x14ac:dyDescent="0.55000000000000004">
      <c r="C17" s="13" t="s">
        <v>6</v>
      </c>
      <c r="D17" s="14">
        <f>COUNTIF(Schedule_Score!K:K,Standings!C17)</f>
        <v>3</v>
      </c>
      <c r="E17" s="14">
        <f>COUNTIF(Schedule_Score!L:L,Standings!C17)</f>
        <v>5</v>
      </c>
      <c r="F17" s="14">
        <f t="shared" si="2"/>
        <v>13</v>
      </c>
      <c r="G17" s="15">
        <f>SUMIF(Schedule_Score!$G:$G,C17,Schedule_Score!I:I)+SUMIF(Schedule_Score!$H:$H,C17,Schedule_Score!J:J)</f>
        <v>214</v>
      </c>
      <c r="H17" s="16">
        <f t="shared" si="0"/>
        <v>26.75</v>
      </c>
      <c r="I17" s="15">
        <f>SUMIF(Schedule_Score!$G:$G,C17,Schedule_Score!J:J)+SUMIF(Schedule_Score!$H:$H,C17,Schedule_Score!I:I)</f>
        <v>229</v>
      </c>
      <c r="J17" s="16">
        <f t="shared" si="1"/>
        <v>28.625</v>
      </c>
    </row>
    <row r="18" spans="3:10" ht="18.5" customHeight="1" x14ac:dyDescent="0.55000000000000004">
      <c r="C18" s="13" t="s">
        <v>25</v>
      </c>
      <c r="D18" s="14">
        <f>COUNTIF(Schedule_Score!K:K,Standings!C18)</f>
        <v>4</v>
      </c>
      <c r="E18" s="14">
        <f>COUNTIF(Schedule_Score!L:L,Standings!C18)</f>
        <v>4</v>
      </c>
      <c r="F18" s="14">
        <f t="shared" si="2"/>
        <v>8</v>
      </c>
      <c r="G18" s="15">
        <f>SUMIF(Schedule_Score!$G:$G,C18,Schedule_Score!I:I)+SUMIF(Schedule_Score!$H:$H,C18,Schedule_Score!J:J)</f>
        <v>180</v>
      </c>
      <c r="H18" s="16">
        <f t="shared" si="0"/>
        <v>22.5</v>
      </c>
      <c r="I18" s="15">
        <f>SUMIF(Schedule_Score!$G:$G,C18,Schedule_Score!J:J)+SUMIF(Schedule_Score!$H:$H,C18,Schedule_Score!I:I)</f>
        <v>162</v>
      </c>
      <c r="J18" s="16">
        <f t="shared" si="1"/>
        <v>20.25</v>
      </c>
    </row>
    <row r="19" spans="3:10" ht="18.5" customHeight="1" x14ac:dyDescent="0.55000000000000004">
      <c r="C19" s="13" t="s">
        <v>22</v>
      </c>
      <c r="D19" s="14">
        <f>COUNTIF(Schedule_Score!K:K,Standings!C19)</f>
        <v>2</v>
      </c>
      <c r="E19" s="14">
        <f>COUNTIF(Schedule_Score!L:L,Standings!C19)</f>
        <v>6</v>
      </c>
      <c r="F19" s="14">
        <f t="shared" si="2"/>
        <v>15</v>
      </c>
      <c r="G19" s="15">
        <f>SUMIF(Schedule_Score!$G:$G,C19,Schedule_Score!I:I)+SUMIF(Schedule_Score!$H:$H,C19,Schedule_Score!J:J)</f>
        <v>149</v>
      </c>
      <c r="H19" s="16">
        <f t="shared" si="0"/>
        <v>18.625</v>
      </c>
      <c r="I19" s="15">
        <f>SUMIF(Schedule_Score!$G:$G,C19,Schedule_Score!J:J)+SUMIF(Schedule_Score!$H:$H,C19,Schedule_Score!I:I)</f>
        <v>219</v>
      </c>
      <c r="J19" s="16">
        <f t="shared" si="1"/>
        <v>27.375</v>
      </c>
    </row>
    <row r="20" spans="3:10" ht="18.5" customHeight="1" x14ac:dyDescent="0.55000000000000004">
      <c r="C20" s="13" t="s">
        <v>16</v>
      </c>
      <c r="D20" s="14">
        <f>COUNTIF(Schedule_Score!K:K,Standings!C20)</f>
        <v>2</v>
      </c>
      <c r="E20" s="14">
        <f>COUNTIF(Schedule_Score!L:L,Standings!C20)</f>
        <v>6</v>
      </c>
      <c r="F20" s="14">
        <f t="shared" si="2"/>
        <v>14</v>
      </c>
      <c r="G20" s="15">
        <f>SUMIF(Schedule_Score!$G:$G,C20,Schedule_Score!I:I)+SUMIF(Schedule_Score!$H:$H,C20,Schedule_Score!J:J)</f>
        <v>172</v>
      </c>
      <c r="H20" s="16">
        <f t="shared" si="0"/>
        <v>21.5</v>
      </c>
      <c r="I20" s="15">
        <f>SUMIF(Schedule_Score!$G:$G,C20,Schedule_Score!J:J)+SUMIF(Schedule_Score!$H:$H,C20,Schedule_Score!I:I)</f>
        <v>217</v>
      </c>
      <c r="J20" s="16">
        <f t="shared" si="1"/>
        <v>27.125</v>
      </c>
    </row>
    <row r="21" spans="3:10" ht="18.5" customHeight="1" x14ac:dyDescent="0.55000000000000004">
      <c r="C21" s="13" t="s">
        <v>19</v>
      </c>
      <c r="D21" s="14">
        <f>COUNTIF(Schedule_Score!K:K,Standings!C21)</f>
        <v>3</v>
      </c>
      <c r="E21" s="14">
        <f>COUNTIF(Schedule_Score!L:L,Standings!C21)</f>
        <v>5</v>
      </c>
      <c r="F21" s="14">
        <f t="shared" si="2"/>
        <v>12</v>
      </c>
      <c r="G21" s="15">
        <f>SUMIF(Schedule_Score!$G:$G,C21,Schedule_Score!I:I)+SUMIF(Schedule_Score!$H:$H,C21,Schedule_Score!J:J)</f>
        <v>182</v>
      </c>
      <c r="H21" s="16">
        <f t="shared" si="0"/>
        <v>22.75</v>
      </c>
      <c r="I21" s="15">
        <f>SUMIF(Schedule_Score!$G:$G,C21,Schedule_Score!J:J)+SUMIF(Schedule_Score!$H:$H,C21,Schedule_Score!I:I)</f>
        <v>206</v>
      </c>
      <c r="J21" s="16">
        <f t="shared" si="1"/>
        <v>25.75</v>
      </c>
    </row>
  </sheetData>
  <sheetProtection algorithmName="SHA-512" hashValue="lOTgeTkRQMZvQFt50bqalqDFj10X62vEqAofAD4+8a9j+v5M5QMpXxTICvDTYjMu59a/mv9ujhl67kuu92UyjQ==" saltValue="gcs7OZMqjnoF9/vw2vkhlQ==" spinCount="100000" sheet="1" selectLockedCells="1" selectUnlockedCells="1"/>
  <mergeCells count="1">
    <mergeCell ref="D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8E75-F835-4824-9DFE-65F33D88FE44}">
  <sheetPr codeName="Sheet2"/>
  <dimension ref="B1:L71"/>
  <sheetViews>
    <sheetView showGridLines="0" tabSelected="1" zoomScale="80" zoomScaleNormal="80" workbookViewId="0">
      <pane ySplit="3" topLeftCell="A4" activePane="bottomLeft" state="frozen"/>
      <selection pane="bottomLeft" activeCell="J66" sqref="J66"/>
    </sheetView>
  </sheetViews>
  <sheetFormatPr defaultColWidth="9.1328125" defaultRowHeight="32" customHeight="1" x14ac:dyDescent="0.45"/>
  <cols>
    <col min="1" max="1" width="2.1328125" style="1" customWidth="1"/>
    <col min="2" max="2" width="9.19921875" style="2" bestFit="1" customWidth="1"/>
    <col min="3" max="3" width="15.33203125" style="1" bestFit="1" customWidth="1"/>
    <col min="4" max="4" width="11" style="1" customWidth="1"/>
    <col min="5" max="5" width="10.86328125" style="1" customWidth="1"/>
    <col min="6" max="6" width="12" style="1" bestFit="1" customWidth="1"/>
    <col min="7" max="8" width="14.33203125" style="1" bestFit="1" customWidth="1"/>
    <col min="9" max="9" width="15.796875" style="1" customWidth="1"/>
    <col min="10" max="10" width="14.86328125" style="1" customWidth="1"/>
    <col min="11" max="12" width="21.86328125" style="1" customWidth="1"/>
    <col min="13" max="16384" width="9.1328125" style="1"/>
  </cols>
  <sheetData>
    <row r="1" spans="2:12" ht="6" customHeight="1" x14ac:dyDescent="0.45"/>
    <row r="2" spans="2:12" ht="45" customHeight="1" x14ac:dyDescent="0.45">
      <c r="B2" s="72" t="s">
        <v>58</v>
      </c>
      <c r="C2" s="73"/>
      <c r="D2" s="73"/>
      <c r="E2" s="73"/>
      <c r="F2" s="73"/>
      <c r="G2" s="73"/>
      <c r="H2" s="73"/>
      <c r="I2" s="73"/>
      <c r="J2" s="73"/>
      <c r="K2" s="73"/>
      <c r="L2" s="74"/>
    </row>
    <row r="3" spans="2:12" s="3" customFormat="1" ht="48.75" customHeight="1" thickBot="1" x14ac:dyDescent="0.5">
      <c r="B3" s="6" t="s">
        <v>45</v>
      </c>
      <c r="C3" s="7" t="s">
        <v>44</v>
      </c>
      <c r="D3" s="7" t="s">
        <v>56</v>
      </c>
      <c r="E3" s="7" t="s">
        <v>43</v>
      </c>
      <c r="F3" s="7" t="s">
        <v>42</v>
      </c>
      <c r="G3" s="7" t="s">
        <v>41</v>
      </c>
      <c r="H3" s="7" t="s">
        <v>40</v>
      </c>
      <c r="I3" s="7" t="s">
        <v>54</v>
      </c>
      <c r="J3" s="7" t="s">
        <v>55</v>
      </c>
      <c r="K3" s="7" t="s">
        <v>39</v>
      </c>
      <c r="L3" s="7" t="s">
        <v>38</v>
      </c>
    </row>
    <row r="4" spans="2:12" ht="32" customHeight="1" x14ac:dyDescent="0.45">
      <c r="B4" s="33">
        <v>44934</v>
      </c>
      <c r="C4" s="34" t="s">
        <v>14</v>
      </c>
      <c r="D4" s="34">
        <v>1</v>
      </c>
      <c r="E4" s="34" t="s">
        <v>3</v>
      </c>
      <c r="F4" s="34" t="s">
        <v>13</v>
      </c>
      <c r="G4" s="34" t="s">
        <v>21</v>
      </c>
      <c r="H4" s="34" t="s">
        <v>15</v>
      </c>
      <c r="I4" s="35">
        <v>23</v>
      </c>
      <c r="J4" s="35">
        <v>8</v>
      </c>
      <c r="K4" s="36" t="str">
        <f>IF(I4&gt;J4,G4,IF(J4&gt;I4,H4,""))</f>
        <v>LM2-Ropp</v>
      </c>
      <c r="L4" s="37" t="str">
        <f>IF(I4&lt;J4,G4,IF(J4="","",H4))</f>
        <v>LM1-Squilante</v>
      </c>
    </row>
    <row r="5" spans="2:12" ht="32" customHeight="1" x14ac:dyDescent="0.45">
      <c r="B5" s="17">
        <v>44934</v>
      </c>
      <c r="C5" s="18" t="s">
        <v>23</v>
      </c>
      <c r="D5" s="18">
        <v>1</v>
      </c>
      <c r="E5" s="18" t="s">
        <v>3</v>
      </c>
      <c r="F5" s="18" t="s">
        <v>13</v>
      </c>
      <c r="G5" s="18" t="s">
        <v>12</v>
      </c>
      <c r="H5" s="18" t="s">
        <v>16</v>
      </c>
      <c r="I5" s="19">
        <v>22</v>
      </c>
      <c r="J5" s="19">
        <v>14</v>
      </c>
      <c r="K5" s="20" t="str">
        <f>IF(I5&gt;J5,G5,IF(J5&gt;I5,H5,""))</f>
        <v>LM11-Mickelson</v>
      </c>
      <c r="L5" s="21" t="str">
        <f>IF(I5&lt;J5,G5,IF(J5="","",H5))</f>
        <v>LM9-Shaw</v>
      </c>
    </row>
    <row r="6" spans="2:12" ht="32" customHeight="1" x14ac:dyDescent="0.45">
      <c r="B6" s="17">
        <v>44934</v>
      </c>
      <c r="C6" s="18" t="s">
        <v>17</v>
      </c>
      <c r="D6" s="18">
        <v>1</v>
      </c>
      <c r="E6" s="18" t="s">
        <v>3</v>
      </c>
      <c r="F6" s="18" t="s">
        <v>13</v>
      </c>
      <c r="G6" s="18" t="s">
        <v>0</v>
      </c>
      <c r="H6" s="18" t="s">
        <v>22</v>
      </c>
      <c r="I6" s="19">
        <v>21</v>
      </c>
      <c r="J6" s="19">
        <v>19</v>
      </c>
      <c r="K6" s="20" t="str">
        <f>IF(I6&gt;J6,G6,IF(J6&gt;I6,H6,""))</f>
        <v>LM12-Osario</v>
      </c>
      <c r="L6" s="21" t="str">
        <f>IF(I6&lt;J6,G6,IF(J6="","",H6))</f>
        <v>LM8-DePaolo</v>
      </c>
    </row>
    <row r="7" spans="2:12" ht="32" customHeight="1" x14ac:dyDescent="0.45">
      <c r="B7" s="17">
        <v>44934</v>
      </c>
      <c r="C7" s="18" t="s">
        <v>28</v>
      </c>
      <c r="D7" s="18">
        <v>1</v>
      </c>
      <c r="E7" s="18" t="s">
        <v>3</v>
      </c>
      <c r="F7" s="18" t="s">
        <v>13</v>
      </c>
      <c r="G7" s="18" t="s">
        <v>11</v>
      </c>
      <c r="H7" s="18" t="s">
        <v>5</v>
      </c>
      <c r="I7" s="19">
        <v>14</v>
      </c>
      <c r="J7" s="19">
        <v>18</v>
      </c>
      <c r="K7" s="20" t="str">
        <f>IF(I7&gt;J7,G7,IF(J7&gt;I7,H7,""))</f>
        <v>LM4-Longyhore</v>
      </c>
      <c r="L7" s="21" t="str">
        <f>IF(I7&lt;J7,G7,IF(J7="","",H7))</f>
        <v>AFC-Rice</v>
      </c>
    </row>
    <row r="8" spans="2:12" ht="32" customHeight="1" x14ac:dyDescent="0.45">
      <c r="B8" s="17">
        <v>44934</v>
      </c>
      <c r="C8" s="18" t="s">
        <v>20</v>
      </c>
      <c r="D8" s="18">
        <v>1</v>
      </c>
      <c r="E8" s="18" t="s">
        <v>3</v>
      </c>
      <c r="F8" s="18" t="s">
        <v>13</v>
      </c>
      <c r="G8" s="18" t="s">
        <v>24</v>
      </c>
      <c r="H8" s="18" t="s">
        <v>19</v>
      </c>
      <c r="I8" s="19">
        <v>18</v>
      </c>
      <c r="J8" s="19">
        <v>11</v>
      </c>
      <c r="K8" s="20" t="str">
        <f>IF(I8&gt;J8,G8,IF(J8&gt;I8,H8,""))</f>
        <v>LM3-McCargo</v>
      </c>
      <c r="L8" s="21" t="str">
        <f>IF(I8&lt;J8,G8,IF(J8="","",H8))</f>
        <v>UM-Schultz</v>
      </c>
    </row>
    <row r="9" spans="2:12" ht="32" customHeight="1" x14ac:dyDescent="0.45">
      <c r="B9" s="17">
        <v>44936</v>
      </c>
      <c r="C9" s="18" t="s">
        <v>33</v>
      </c>
      <c r="D9" s="18">
        <v>1</v>
      </c>
      <c r="E9" s="18" t="s">
        <v>3</v>
      </c>
      <c r="F9" s="18" t="s">
        <v>30</v>
      </c>
      <c r="G9" s="18" t="s">
        <v>1</v>
      </c>
      <c r="H9" s="18" t="s">
        <v>29</v>
      </c>
      <c r="I9" s="19">
        <v>4</v>
      </c>
      <c r="J9" s="19">
        <v>49</v>
      </c>
      <c r="K9" s="20" t="str">
        <f>IF(I9&gt;J9,G9,IF(J9&gt;I9,H9,""))</f>
        <v>LM5-Harris</v>
      </c>
      <c r="L9" s="21" t="str">
        <f>IF(I9&lt;J9,G9,IF(J9="","",H9))</f>
        <v>EYA-Johnson</v>
      </c>
    </row>
    <row r="10" spans="2:12" s="22" customFormat="1" ht="32" customHeight="1" x14ac:dyDescent="0.45">
      <c r="B10" s="17">
        <v>44936</v>
      </c>
      <c r="C10" s="18" t="s">
        <v>33</v>
      </c>
      <c r="D10" s="18">
        <v>1</v>
      </c>
      <c r="E10" s="18" t="s">
        <v>3</v>
      </c>
      <c r="F10" s="18" t="s">
        <v>2</v>
      </c>
      <c r="G10" s="18" t="s">
        <v>8</v>
      </c>
      <c r="H10" s="18" t="s">
        <v>25</v>
      </c>
      <c r="I10" s="19">
        <v>31</v>
      </c>
      <c r="J10" s="19">
        <v>9</v>
      </c>
      <c r="K10" s="20" t="str">
        <f>IF(I10&gt;J10,G10,IF(J10&gt;I10,H10,""))</f>
        <v>LM13-Iannetta</v>
      </c>
      <c r="L10" s="21" t="str">
        <f>IF(I10&lt;J10,G10,IF(J10="","",H10))</f>
        <v>LM7-Mellendorf</v>
      </c>
    </row>
    <row r="11" spans="2:12" s="22" customFormat="1" ht="32" customHeight="1" x14ac:dyDescent="0.45">
      <c r="B11" s="17">
        <v>44936</v>
      </c>
      <c r="C11" s="18" t="s">
        <v>32</v>
      </c>
      <c r="D11" s="18">
        <v>1</v>
      </c>
      <c r="E11" s="18" t="s">
        <v>3</v>
      </c>
      <c r="F11" s="18" t="s">
        <v>2</v>
      </c>
      <c r="G11" s="18" t="s">
        <v>18</v>
      </c>
      <c r="H11" s="18" t="s">
        <v>6</v>
      </c>
      <c r="I11" s="19">
        <v>32</v>
      </c>
      <c r="J11" s="19">
        <v>28</v>
      </c>
      <c r="K11" s="20" t="str">
        <f>IF(I11&gt;J11,G11,IF(J11&gt;I11,H11,""))</f>
        <v>LM10-James</v>
      </c>
      <c r="L11" s="21" t="str">
        <f>IF(I11&lt;J11,G11,IF(J11="","",H11))</f>
        <v>LM6-Fulmer</v>
      </c>
    </row>
    <row r="12" spans="2:12" s="22" customFormat="1" ht="32" customHeight="1" x14ac:dyDescent="0.45">
      <c r="B12" s="23">
        <v>44940</v>
      </c>
      <c r="C12" s="24" t="s">
        <v>35</v>
      </c>
      <c r="D12" s="24">
        <v>2</v>
      </c>
      <c r="E12" s="24" t="s">
        <v>3</v>
      </c>
      <c r="F12" s="24" t="s">
        <v>2</v>
      </c>
      <c r="G12" s="24" t="s">
        <v>29</v>
      </c>
      <c r="H12" s="24" t="s">
        <v>11</v>
      </c>
      <c r="I12" s="25">
        <v>52</v>
      </c>
      <c r="J12" s="25">
        <v>12</v>
      </c>
      <c r="K12" s="26" t="str">
        <f>IF(I12&gt;J12,G12,IF(J12&gt;I12,H12,""))</f>
        <v>LM5-Harris</v>
      </c>
      <c r="L12" s="27" t="str">
        <f>IF(I12&lt;J12,G12,IF(J12="","",H12))</f>
        <v>AFC-Rice</v>
      </c>
    </row>
    <row r="13" spans="2:12" s="22" customFormat="1" ht="32" customHeight="1" x14ac:dyDescent="0.45">
      <c r="B13" s="23">
        <v>44940</v>
      </c>
      <c r="C13" s="24" t="s">
        <v>10</v>
      </c>
      <c r="D13" s="24">
        <v>2</v>
      </c>
      <c r="E13" s="24" t="s">
        <v>3</v>
      </c>
      <c r="F13" s="24" t="s">
        <v>2</v>
      </c>
      <c r="G13" s="24" t="s">
        <v>12</v>
      </c>
      <c r="H13" s="24" t="s">
        <v>18</v>
      </c>
      <c r="I13" s="25">
        <v>14</v>
      </c>
      <c r="J13" s="25">
        <v>18</v>
      </c>
      <c r="K13" s="26" t="str">
        <f>IF(I13&gt;J13,G13,IF(J13&gt;I13,H13,""))</f>
        <v>LM10-James</v>
      </c>
      <c r="L13" s="27" t="str">
        <f>IF(I13&lt;J13,G13,IF(J13="","",H13))</f>
        <v>LM11-Mickelson</v>
      </c>
    </row>
    <row r="14" spans="2:12" s="22" customFormat="1" ht="32" customHeight="1" x14ac:dyDescent="0.45">
      <c r="B14" s="23">
        <v>44940</v>
      </c>
      <c r="C14" s="24" t="s">
        <v>7</v>
      </c>
      <c r="D14" s="24">
        <v>2</v>
      </c>
      <c r="E14" s="24" t="s">
        <v>3</v>
      </c>
      <c r="F14" s="24" t="s">
        <v>2</v>
      </c>
      <c r="G14" s="24" t="s">
        <v>24</v>
      </c>
      <c r="H14" s="24" t="s">
        <v>1</v>
      </c>
      <c r="I14" s="25">
        <v>45</v>
      </c>
      <c r="J14" s="25">
        <v>6</v>
      </c>
      <c r="K14" s="26" t="str">
        <f>IF(I14&gt;J14,G14,IF(J14&gt;I14,H14,""))</f>
        <v>LM3-McCargo</v>
      </c>
      <c r="L14" s="27" t="str">
        <f>IF(I14&lt;J14,G14,IF(J14="","",H14))</f>
        <v>EYA-Johnson</v>
      </c>
    </row>
    <row r="15" spans="2:12" s="22" customFormat="1" ht="32" customHeight="1" x14ac:dyDescent="0.45">
      <c r="B15" s="23">
        <v>44940</v>
      </c>
      <c r="C15" s="24" t="s">
        <v>4</v>
      </c>
      <c r="D15" s="24">
        <v>2</v>
      </c>
      <c r="E15" s="24" t="s">
        <v>3</v>
      </c>
      <c r="F15" s="24" t="s">
        <v>2</v>
      </c>
      <c r="G15" s="24" t="s">
        <v>0</v>
      </c>
      <c r="H15" s="24" t="s">
        <v>16</v>
      </c>
      <c r="I15" s="25">
        <v>28</v>
      </c>
      <c r="J15" s="25">
        <v>18</v>
      </c>
      <c r="K15" s="26" t="str">
        <f>IF(I15&gt;J15,G15,IF(J15&gt;I15,H15,""))</f>
        <v>LM12-Osario</v>
      </c>
      <c r="L15" s="27" t="str">
        <f>IF(I15&lt;J15,G15,IF(J15="","",H15))</f>
        <v>LM9-Shaw</v>
      </c>
    </row>
    <row r="16" spans="2:12" s="22" customFormat="1" ht="32" customHeight="1" x14ac:dyDescent="0.45">
      <c r="B16" s="23">
        <v>44940</v>
      </c>
      <c r="C16" s="24" t="s">
        <v>36</v>
      </c>
      <c r="D16" s="24">
        <v>2</v>
      </c>
      <c r="E16" s="24" t="s">
        <v>3</v>
      </c>
      <c r="F16" s="24" t="s">
        <v>2</v>
      </c>
      <c r="G16" s="24" t="s">
        <v>19</v>
      </c>
      <c r="H16" s="24" t="s">
        <v>5</v>
      </c>
      <c r="I16" s="25">
        <v>20</v>
      </c>
      <c r="J16" s="25">
        <v>18</v>
      </c>
      <c r="K16" s="26" t="str">
        <f>IF(I16&gt;J16,G16,IF(J16&gt;I16,H16,""))</f>
        <v>UM-Schultz</v>
      </c>
      <c r="L16" s="27" t="str">
        <f>IF(I16&lt;J16,G16,IF(J16="","",H16))</f>
        <v>LM4-Longyhore</v>
      </c>
    </row>
    <row r="17" spans="2:12" s="22" customFormat="1" ht="32" customHeight="1" x14ac:dyDescent="0.45">
      <c r="B17" s="23">
        <v>44940</v>
      </c>
      <c r="C17" s="24" t="s">
        <v>37</v>
      </c>
      <c r="D17" s="24">
        <v>2</v>
      </c>
      <c r="E17" s="24" t="s">
        <v>3</v>
      </c>
      <c r="F17" s="24" t="s">
        <v>2</v>
      </c>
      <c r="G17" s="24" t="s">
        <v>22</v>
      </c>
      <c r="H17" s="24" t="s">
        <v>8</v>
      </c>
      <c r="I17" s="25">
        <v>17</v>
      </c>
      <c r="J17" s="25">
        <v>38</v>
      </c>
      <c r="K17" s="26" t="str">
        <f>IF(I17&gt;J17,G17,IF(J17&gt;I17,H17,""))</f>
        <v>LM13-Iannetta</v>
      </c>
      <c r="L17" s="27" t="str">
        <f>IF(I17&lt;J17,G17,IF(J17="","",H17))</f>
        <v>LM8-DePaolo</v>
      </c>
    </row>
    <row r="18" spans="2:12" s="22" customFormat="1" ht="32" customHeight="1" x14ac:dyDescent="0.45">
      <c r="B18" s="23">
        <v>44943</v>
      </c>
      <c r="C18" s="24" t="s">
        <v>33</v>
      </c>
      <c r="D18" s="24">
        <v>2</v>
      </c>
      <c r="E18" s="24" t="s">
        <v>3</v>
      </c>
      <c r="F18" s="24" t="s">
        <v>2</v>
      </c>
      <c r="G18" s="24" t="s">
        <v>25</v>
      </c>
      <c r="H18" s="24" t="s">
        <v>6</v>
      </c>
      <c r="I18" s="25">
        <v>33</v>
      </c>
      <c r="J18" s="25">
        <v>25</v>
      </c>
      <c r="K18" s="26" t="str">
        <f>IF(I18&gt;J18,G18,IF(J18&gt;I18,H18,""))</f>
        <v>LM7-Mellendorf</v>
      </c>
      <c r="L18" s="27" t="str">
        <f>IF(I18&lt;J18,G18,IF(J18="","",H18))</f>
        <v>LM6-Fulmer</v>
      </c>
    </row>
    <row r="19" spans="2:12" s="22" customFormat="1" ht="32" customHeight="1" x14ac:dyDescent="0.45">
      <c r="B19" s="23">
        <v>44943</v>
      </c>
      <c r="C19" s="24" t="s">
        <v>32</v>
      </c>
      <c r="D19" s="24">
        <v>2</v>
      </c>
      <c r="E19" s="24" t="s">
        <v>3</v>
      </c>
      <c r="F19" s="24" t="s">
        <v>2</v>
      </c>
      <c r="G19" s="24" t="s">
        <v>15</v>
      </c>
      <c r="H19" s="24" t="s">
        <v>9</v>
      </c>
      <c r="I19" s="25">
        <v>27</v>
      </c>
      <c r="J19" s="25">
        <v>32</v>
      </c>
      <c r="K19" s="26" t="str">
        <f>IF(I19&gt;J19,G19,IF(J19&gt;I19,H19,""))</f>
        <v>LM14-Amant</v>
      </c>
      <c r="L19" s="27" t="str">
        <f>IF(I19&lt;J19,G19,IF(J19="","",H19))</f>
        <v>LM1-Squilante</v>
      </c>
    </row>
    <row r="20" spans="2:12" s="22" customFormat="1" ht="32" customHeight="1" x14ac:dyDescent="0.45">
      <c r="B20" s="17">
        <v>44947</v>
      </c>
      <c r="C20" s="18" t="s">
        <v>10</v>
      </c>
      <c r="D20" s="18">
        <v>3</v>
      </c>
      <c r="E20" s="18" t="s">
        <v>3</v>
      </c>
      <c r="F20" s="18" t="s">
        <v>2</v>
      </c>
      <c r="G20" s="18" t="s">
        <v>0</v>
      </c>
      <c r="H20" s="18" t="s">
        <v>18</v>
      </c>
      <c r="I20" s="19">
        <v>28</v>
      </c>
      <c r="J20" s="19">
        <v>22</v>
      </c>
      <c r="K20" s="20" t="str">
        <f>IF(I20&gt;J20,G20,IF(J20&gt;I20,H20,""))</f>
        <v>LM12-Osario</v>
      </c>
      <c r="L20" s="21" t="str">
        <f>IF(I20&lt;J20,G20,IF(J20="","",H20))</f>
        <v>LM10-James</v>
      </c>
    </row>
    <row r="21" spans="2:12" s="22" customFormat="1" ht="32" customHeight="1" x14ac:dyDescent="0.45">
      <c r="B21" s="17">
        <v>44947</v>
      </c>
      <c r="C21" s="18" t="s">
        <v>7</v>
      </c>
      <c r="D21" s="18">
        <v>3</v>
      </c>
      <c r="E21" s="18" t="s">
        <v>3</v>
      </c>
      <c r="F21" s="18" t="s">
        <v>2</v>
      </c>
      <c r="G21" s="18" t="s">
        <v>15</v>
      </c>
      <c r="H21" s="18" t="s">
        <v>5</v>
      </c>
      <c r="I21" s="19">
        <v>18</v>
      </c>
      <c r="J21" s="19">
        <v>11</v>
      </c>
      <c r="K21" s="20" t="str">
        <f>IF(I21&gt;J21,G21,IF(J21&gt;I21,H21,""))</f>
        <v>LM1-Squilante</v>
      </c>
      <c r="L21" s="21" t="str">
        <f>IF(I21&lt;J21,G21,IF(J21="","",H21))</f>
        <v>LM4-Longyhore</v>
      </c>
    </row>
    <row r="22" spans="2:12" s="22" customFormat="1" ht="32" customHeight="1" x14ac:dyDescent="0.45">
      <c r="B22" s="17">
        <v>44947</v>
      </c>
      <c r="C22" s="18" t="s">
        <v>4</v>
      </c>
      <c r="D22" s="18">
        <v>3</v>
      </c>
      <c r="E22" s="18" t="s">
        <v>3</v>
      </c>
      <c r="F22" s="18" t="s">
        <v>2</v>
      </c>
      <c r="G22" s="18" t="s">
        <v>8</v>
      </c>
      <c r="H22" s="18" t="s">
        <v>16</v>
      </c>
      <c r="I22" s="19">
        <v>35</v>
      </c>
      <c r="J22" s="19">
        <v>15</v>
      </c>
      <c r="K22" s="20" t="str">
        <f>IF(I22&gt;J22,G22,IF(J22&gt;I22,H22,""))</f>
        <v>LM13-Iannetta</v>
      </c>
      <c r="L22" s="21" t="str">
        <f>IF(I22&lt;J22,G22,IF(J22="","",H22))</f>
        <v>LM9-Shaw</v>
      </c>
    </row>
    <row r="23" spans="2:12" s="22" customFormat="1" ht="32" customHeight="1" x14ac:dyDescent="0.45">
      <c r="B23" s="17">
        <v>44947</v>
      </c>
      <c r="C23" s="18" t="s">
        <v>36</v>
      </c>
      <c r="D23" s="18">
        <v>3</v>
      </c>
      <c r="E23" s="18" t="s">
        <v>3</v>
      </c>
      <c r="F23" s="18" t="s">
        <v>2</v>
      </c>
      <c r="G23" s="18" t="s">
        <v>19</v>
      </c>
      <c r="H23" s="18" t="s">
        <v>29</v>
      </c>
      <c r="I23" s="19">
        <v>10</v>
      </c>
      <c r="J23" s="19">
        <v>29</v>
      </c>
      <c r="K23" s="20" t="str">
        <f>IF(I23&gt;J23,G23,IF(J23&gt;I23,H23,""))</f>
        <v>LM5-Harris</v>
      </c>
      <c r="L23" s="21" t="str">
        <f>IF(I23&lt;J23,G23,IF(J23="","",H23))</f>
        <v>UM-Schultz</v>
      </c>
    </row>
    <row r="24" spans="2:12" s="22" customFormat="1" ht="32" customHeight="1" x14ac:dyDescent="0.45">
      <c r="B24" s="17">
        <v>44947</v>
      </c>
      <c r="C24" s="18" t="s">
        <v>37</v>
      </c>
      <c r="D24" s="18">
        <v>3</v>
      </c>
      <c r="E24" s="18" t="s">
        <v>3</v>
      </c>
      <c r="F24" s="18" t="s">
        <v>2</v>
      </c>
      <c r="G24" s="18" t="s">
        <v>9</v>
      </c>
      <c r="H24" s="18" t="s">
        <v>22</v>
      </c>
      <c r="I24" s="19">
        <v>31</v>
      </c>
      <c r="J24" s="19">
        <v>18</v>
      </c>
      <c r="K24" s="20" t="str">
        <f>IF(I24&gt;J24,G24,IF(J24&gt;I24,H24,""))</f>
        <v>LM14-Amant</v>
      </c>
      <c r="L24" s="21" t="str">
        <f>IF(I24&lt;J24,G24,IF(J24="","",H24))</f>
        <v>LM8-DePaolo</v>
      </c>
    </row>
    <row r="25" spans="2:12" s="22" customFormat="1" ht="32" customHeight="1" x14ac:dyDescent="0.45">
      <c r="B25" s="17">
        <v>44950</v>
      </c>
      <c r="C25" s="18" t="s">
        <v>33</v>
      </c>
      <c r="D25" s="18">
        <v>3</v>
      </c>
      <c r="E25" s="18" t="s">
        <v>3</v>
      </c>
      <c r="F25" s="18" t="s">
        <v>30</v>
      </c>
      <c r="G25" s="18" t="s">
        <v>11</v>
      </c>
      <c r="H25" s="18" t="s">
        <v>6</v>
      </c>
      <c r="I25" s="19">
        <v>16</v>
      </c>
      <c r="J25" s="19">
        <v>43</v>
      </c>
      <c r="K25" s="20" t="str">
        <f>IF(I25&gt;J25,G25,IF(J25&gt;I25,H25,""))</f>
        <v>LM6-Fulmer</v>
      </c>
      <c r="L25" s="21" t="str">
        <f>IF(I25&lt;J25,G25,IF(J25="","",H25))</f>
        <v>AFC-Rice</v>
      </c>
    </row>
    <row r="26" spans="2:12" s="22" customFormat="1" ht="32" customHeight="1" x14ac:dyDescent="0.45">
      <c r="B26" s="17">
        <v>44950</v>
      </c>
      <c r="C26" s="18" t="s">
        <v>32</v>
      </c>
      <c r="D26" s="18">
        <v>3</v>
      </c>
      <c r="E26" s="18" t="s">
        <v>3</v>
      </c>
      <c r="F26" s="18" t="s">
        <v>2</v>
      </c>
      <c r="G26" s="18" t="s">
        <v>1</v>
      </c>
      <c r="H26" s="18" t="s">
        <v>25</v>
      </c>
      <c r="I26" s="19">
        <v>8</v>
      </c>
      <c r="J26" s="19">
        <v>48</v>
      </c>
      <c r="K26" s="20" t="str">
        <f>IF(I26&gt;J26,G26,IF(J26&gt;I26,H26,""))</f>
        <v>LM7-Mellendorf</v>
      </c>
      <c r="L26" s="21" t="str">
        <f>IF(I26&lt;J26,G26,IF(J26="","",H26))</f>
        <v>EYA-Johnson</v>
      </c>
    </row>
    <row r="27" spans="2:12" s="22" customFormat="1" ht="32" customHeight="1" x14ac:dyDescent="0.45">
      <c r="B27" s="17">
        <v>44950</v>
      </c>
      <c r="C27" s="18" t="s">
        <v>33</v>
      </c>
      <c r="D27" s="18">
        <v>3</v>
      </c>
      <c r="E27" s="18" t="s">
        <v>3</v>
      </c>
      <c r="F27" s="18" t="s">
        <v>2</v>
      </c>
      <c r="G27" s="18" t="s">
        <v>24</v>
      </c>
      <c r="H27" s="18" t="s">
        <v>21</v>
      </c>
      <c r="I27" s="19">
        <v>21</v>
      </c>
      <c r="J27" s="19">
        <v>29</v>
      </c>
      <c r="K27" s="20" t="str">
        <f>IF(I27&gt;J27,G27,IF(J27&gt;I27,H27,""))</f>
        <v>LM2-Ropp</v>
      </c>
      <c r="L27" s="21" t="str">
        <f>IF(I27&lt;J27,G27,IF(J27="","",H27))</f>
        <v>LM3-McCargo</v>
      </c>
    </row>
    <row r="28" spans="2:12" s="22" customFormat="1" ht="32" customHeight="1" x14ac:dyDescent="0.45">
      <c r="B28" s="23">
        <v>44954</v>
      </c>
      <c r="C28" s="24" t="s">
        <v>37</v>
      </c>
      <c r="D28" s="24">
        <v>4</v>
      </c>
      <c r="E28" s="24" t="s">
        <v>3</v>
      </c>
      <c r="F28" s="24" t="s">
        <v>34</v>
      </c>
      <c r="G28" s="24" t="s">
        <v>19</v>
      </c>
      <c r="H28" s="24" t="s">
        <v>6</v>
      </c>
      <c r="I28" s="25">
        <v>26</v>
      </c>
      <c r="J28" s="25">
        <v>30</v>
      </c>
      <c r="K28" s="26" t="str">
        <f>IF(I28&gt;J28,G28,IF(J28&gt;I28,H28,""))</f>
        <v>LM6-Fulmer</v>
      </c>
      <c r="L28" s="27" t="str">
        <f>IF(I28&lt;J28,G28,IF(J28="","",H28))</f>
        <v>UM-Schultz</v>
      </c>
    </row>
    <row r="29" spans="2:12" s="22" customFormat="1" ht="32" customHeight="1" x14ac:dyDescent="0.45">
      <c r="B29" s="23">
        <v>44954</v>
      </c>
      <c r="C29" s="24" t="s">
        <v>36</v>
      </c>
      <c r="D29" s="24">
        <v>4</v>
      </c>
      <c r="E29" s="24" t="s">
        <v>3</v>
      </c>
      <c r="F29" s="24" t="s">
        <v>34</v>
      </c>
      <c r="G29" s="24" t="s">
        <v>15</v>
      </c>
      <c r="H29" s="24" t="s">
        <v>29</v>
      </c>
      <c r="I29" s="25">
        <v>30</v>
      </c>
      <c r="J29" s="25">
        <v>16</v>
      </c>
      <c r="K29" s="26" t="str">
        <f>IF(I29&gt;J29,G29,IF(J29&gt;I29,H29,""))</f>
        <v>LM1-Squilante</v>
      </c>
      <c r="L29" s="27" t="str">
        <f>IF(I29&lt;J29,G29,IF(J29="","",H29))</f>
        <v>LM5-Harris</v>
      </c>
    </row>
    <row r="30" spans="2:12" s="22" customFormat="1" ht="32" customHeight="1" x14ac:dyDescent="0.45">
      <c r="B30" s="23">
        <v>44954</v>
      </c>
      <c r="C30" s="24" t="s">
        <v>37</v>
      </c>
      <c r="D30" s="24">
        <v>4</v>
      </c>
      <c r="E30" s="24" t="s">
        <v>3</v>
      </c>
      <c r="F30" s="24" t="s">
        <v>2</v>
      </c>
      <c r="G30" s="24" t="s">
        <v>9</v>
      </c>
      <c r="H30" s="24" t="s">
        <v>16</v>
      </c>
      <c r="I30" s="25">
        <v>39</v>
      </c>
      <c r="J30" s="25">
        <v>28</v>
      </c>
      <c r="K30" s="26" t="str">
        <f>IF(I30&gt;J30,G30,IF(J30&gt;I30,H30,""))</f>
        <v>LM14-Amant</v>
      </c>
      <c r="L30" s="27" t="str">
        <f>IF(I30&lt;J30,G30,IF(J30="","",H30))</f>
        <v>LM9-Shaw</v>
      </c>
    </row>
    <row r="31" spans="2:12" s="22" customFormat="1" ht="32" customHeight="1" x14ac:dyDescent="0.45">
      <c r="B31" s="23">
        <v>44954</v>
      </c>
      <c r="C31" s="24" t="s">
        <v>36</v>
      </c>
      <c r="D31" s="24">
        <v>4</v>
      </c>
      <c r="E31" s="24" t="s">
        <v>3</v>
      </c>
      <c r="F31" s="24" t="s">
        <v>2</v>
      </c>
      <c r="G31" s="24" t="s">
        <v>8</v>
      </c>
      <c r="H31" s="24" t="s">
        <v>18</v>
      </c>
      <c r="I31" s="25">
        <v>34</v>
      </c>
      <c r="J31" s="25">
        <v>23</v>
      </c>
      <c r="K31" s="26" t="str">
        <f>IF(I31&gt;J31,G31,IF(J31&gt;I31,H31,""))</f>
        <v>LM13-Iannetta</v>
      </c>
      <c r="L31" s="27" t="str">
        <f>IF(I31&lt;J31,G31,IF(J31="","",H31))</f>
        <v>LM10-James</v>
      </c>
    </row>
    <row r="32" spans="2:12" s="22" customFormat="1" ht="32" customHeight="1" x14ac:dyDescent="0.45">
      <c r="B32" s="23">
        <v>44954</v>
      </c>
      <c r="C32" s="24" t="s">
        <v>4</v>
      </c>
      <c r="D32" s="24">
        <v>4</v>
      </c>
      <c r="E32" s="24" t="s">
        <v>3</v>
      </c>
      <c r="F32" s="24" t="s">
        <v>2</v>
      </c>
      <c r="G32" s="24" t="s">
        <v>11</v>
      </c>
      <c r="H32" s="24" t="s">
        <v>21</v>
      </c>
      <c r="I32" s="25">
        <v>7</v>
      </c>
      <c r="J32" s="25">
        <v>33</v>
      </c>
      <c r="K32" s="26" t="str">
        <f>IF(I32&gt;J32,G32,IF(J32&gt;I32,H32,""))</f>
        <v>LM2-Ropp</v>
      </c>
      <c r="L32" s="27" t="str">
        <f>IF(I32&lt;J32,G32,IF(J32="","",H32))</f>
        <v>AFC-Rice</v>
      </c>
    </row>
    <row r="33" spans="2:12" s="22" customFormat="1" ht="32" customHeight="1" x14ac:dyDescent="0.45">
      <c r="B33" s="23">
        <v>44954</v>
      </c>
      <c r="C33" s="24" t="s">
        <v>7</v>
      </c>
      <c r="D33" s="24">
        <v>4</v>
      </c>
      <c r="E33" s="24" t="s">
        <v>3</v>
      </c>
      <c r="F33" s="24" t="s">
        <v>2</v>
      </c>
      <c r="G33" s="24" t="s">
        <v>0</v>
      </c>
      <c r="H33" s="24" t="s">
        <v>12</v>
      </c>
      <c r="I33" s="25">
        <v>14</v>
      </c>
      <c r="J33" s="25">
        <v>18</v>
      </c>
      <c r="K33" s="26" t="str">
        <f>IF(I33&gt;J33,G33,IF(J33&gt;I33,H33,""))</f>
        <v>LM11-Mickelson</v>
      </c>
      <c r="L33" s="27" t="str">
        <f>IF(I33&lt;J33,G33,IF(J33="","",H33))</f>
        <v>LM12-Osario</v>
      </c>
    </row>
    <row r="34" spans="2:12" s="22" customFormat="1" ht="32" customHeight="1" x14ac:dyDescent="0.45">
      <c r="B34" s="23">
        <v>44954</v>
      </c>
      <c r="C34" s="24" t="s">
        <v>35</v>
      </c>
      <c r="D34" s="24">
        <v>4</v>
      </c>
      <c r="E34" s="24" t="s">
        <v>3</v>
      </c>
      <c r="F34" s="24" t="s">
        <v>34</v>
      </c>
      <c r="G34" s="24" t="s">
        <v>1</v>
      </c>
      <c r="H34" s="24" t="s">
        <v>22</v>
      </c>
      <c r="I34" s="25">
        <v>13</v>
      </c>
      <c r="J34" s="25">
        <v>34</v>
      </c>
      <c r="K34" s="26" t="str">
        <f>IF(I34&gt;J34,G34,IF(J34&gt;I34,H34,""))</f>
        <v>LM8-DePaolo</v>
      </c>
      <c r="L34" s="27" t="str">
        <f>IF(I34&lt;J34,G34,IF(J34="","",H34))</f>
        <v>EYA-Johnson</v>
      </c>
    </row>
    <row r="35" spans="2:12" s="22" customFormat="1" ht="32" customHeight="1" x14ac:dyDescent="0.45">
      <c r="B35" s="17">
        <v>44962</v>
      </c>
      <c r="C35" s="18" t="s">
        <v>17</v>
      </c>
      <c r="D35" s="18">
        <v>5</v>
      </c>
      <c r="E35" s="18" t="s">
        <v>3</v>
      </c>
      <c r="F35" s="18" t="s">
        <v>13</v>
      </c>
      <c r="G35" s="18" t="s">
        <v>6</v>
      </c>
      <c r="H35" s="18" t="s">
        <v>15</v>
      </c>
      <c r="I35" s="19">
        <v>19</v>
      </c>
      <c r="J35" s="19">
        <v>33</v>
      </c>
      <c r="K35" s="20" t="str">
        <f>IF(I35&gt;J35,G35,IF(J35&gt;I35,H35,""))</f>
        <v>LM1-Squilante</v>
      </c>
      <c r="L35" s="21" t="str">
        <f>IF(I35&lt;J35,G35,IF(J35="","",H35))</f>
        <v>LM6-Fulmer</v>
      </c>
    </row>
    <row r="36" spans="2:12" s="22" customFormat="1" ht="32" customHeight="1" x14ac:dyDescent="0.45">
      <c r="B36" s="17">
        <v>44962</v>
      </c>
      <c r="C36" s="18" t="s">
        <v>20</v>
      </c>
      <c r="D36" s="18">
        <v>5</v>
      </c>
      <c r="E36" s="18" t="s">
        <v>3</v>
      </c>
      <c r="F36" s="18" t="s">
        <v>13</v>
      </c>
      <c r="G36" s="18" t="s">
        <v>18</v>
      </c>
      <c r="H36" s="18" t="s">
        <v>9</v>
      </c>
      <c r="I36" s="19">
        <v>26</v>
      </c>
      <c r="J36" s="19">
        <v>44</v>
      </c>
      <c r="K36" s="20" t="str">
        <f>IF(I36&gt;J36,G36,IF(J36&gt;I36,H36,""))</f>
        <v>LM14-Amant</v>
      </c>
      <c r="L36" s="21" t="str">
        <f>IF(I36&lt;J36,G36,IF(J36="","",H36))</f>
        <v>LM10-James</v>
      </c>
    </row>
    <row r="37" spans="2:12" s="22" customFormat="1" ht="32" customHeight="1" x14ac:dyDescent="0.45">
      <c r="B37" s="17">
        <v>44962</v>
      </c>
      <c r="C37" s="18" t="s">
        <v>23</v>
      </c>
      <c r="D37" s="18">
        <v>5</v>
      </c>
      <c r="E37" s="18" t="s">
        <v>3</v>
      </c>
      <c r="F37" s="18" t="s">
        <v>13</v>
      </c>
      <c r="G37" s="18" t="s">
        <v>21</v>
      </c>
      <c r="H37" s="18" t="s">
        <v>29</v>
      </c>
      <c r="I37" s="19">
        <v>34</v>
      </c>
      <c r="J37" s="19">
        <v>14</v>
      </c>
      <c r="K37" s="20" t="str">
        <f>IF(I37&gt;J37,G37,IF(J37&gt;I37,H37,""))</f>
        <v>LM2-Ropp</v>
      </c>
      <c r="L37" s="21" t="str">
        <f>IF(I37&lt;J37,G37,IF(J37="","",H37))</f>
        <v>LM5-Harris</v>
      </c>
    </row>
    <row r="38" spans="2:12" s="22" customFormat="1" ht="32" customHeight="1" x14ac:dyDescent="0.45">
      <c r="B38" s="17">
        <v>44962</v>
      </c>
      <c r="C38" s="18" t="s">
        <v>14</v>
      </c>
      <c r="D38" s="18">
        <v>5</v>
      </c>
      <c r="E38" s="18" t="s">
        <v>3</v>
      </c>
      <c r="F38" s="18" t="s">
        <v>13</v>
      </c>
      <c r="G38" s="18" t="s">
        <v>8</v>
      </c>
      <c r="H38" s="18" t="s">
        <v>12</v>
      </c>
      <c r="I38" s="19">
        <v>27</v>
      </c>
      <c r="J38" s="19">
        <v>14</v>
      </c>
      <c r="K38" s="20" t="str">
        <f>IF(I38&gt;J38,G38,IF(J38&gt;I38,H38,""))</f>
        <v>LM13-Iannetta</v>
      </c>
      <c r="L38" s="21" t="str">
        <f>IF(I38&lt;J38,G38,IF(J38="","",H38))</f>
        <v>LM11-Mickelson</v>
      </c>
    </row>
    <row r="39" spans="2:12" s="22" customFormat="1" ht="32" customHeight="1" x14ac:dyDescent="0.45">
      <c r="B39" s="17">
        <v>44962</v>
      </c>
      <c r="C39" s="18" t="s">
        <v>26</v>
      </c>
      <c r="D39" s="18">
        <v>5</v>
      </c>
      <c r="E39" s="18" t="s">
        <v>3</v>
      </c>
      <c r="F39" s="18" t="s">
        <v>13</v>
      </c>
      <c r="G39" s="18" t="s">
        <v>5</v>
      </c>
      <c r="H39" s="18" t="s">
        <v>24</v>
      </c>
      <c r="I39" s="19">
        <v>25</v>
      </c>
      <c r="J39" s="19">
        <v>18</v>
      </c>
      <c r="K39" s="20" t="str">
        <f>IF(I39&gt;J39,G39,IF(J39&gt;I39,H39,""))</f>
        <v>LM4-Longyhore</v>
      </c>
      <c r="L39" s="21" t="str">
        <f>IF(I39&lt;J39,G39,IF(J39="","",H39))</f>
        <v>LM3-McCargo</v>
      </c>
    </row>
    <row r="40" spans="2:12" s="22" customFormat="1" ht="32" customHeight="1" x14ac:dyDescent="0.45">
      <c r="B40" s="17">
        <v>44962</v>
      </c>
      <c r="C40" s="18" t="s">
        <v>28</v>
      </c>
      <c r="D40" s="18">
        <v>5</v>
      </c>
      <c r="E40" s="18" t="s">
        <v>3</v>
      </c>
      <c r="F40" s="18" t="s">
        <v>13</v>
      </c>
      <c r="G40" s="18" t="s">
        <v>16</v>
      </c>
      <c r="H40" s="18" t="s">
        <v>1</v>
      </c>
      <c r="I40" s="19">
        <v>39</v>
      </c>
      <c r="J40" s="19">
        <v>10</v>
      </c>
      <c r="K40" s="20" t="str">
        <f>IF(I40&gt;J40,G40,IF(J40&gt;I40,H40,""))</f>
        <v>LM9-Shaw</v>
      </c>
      <c r="L40" s="21" t="str">
        <f>IF(I40&lt;J40,G40,IF(J40="","",H40))</f>
        <v>EYA-Johnson</v>
      </c>
    </row>
    <row r="41" spans="2:12" s="22" customFormat="1" ht="32" customHeight="1" x14ac:dyDescent="0.45">
      <c r="B41" s="17">
        <v>44964</v>
      </c>
      <c r="C41" s="18" t="s">
        <v>33</v>
      </c>
      <c r="D41" s="18">
        <v>5</v>
      </c>
      <c r="E41" s="18" t="s">
        <v>3</v>
      </c>
      <c r="F41" s="18" t="s">
        <v>2</v>
      </c>
      <c r="G41" s="18" t="s">
        <v>25</v>
      </c>
      <c r="H41" s="18" t="s">
        <v>19</v>
      </c>
      <c r="I41" s="19">
        <v>24</v>
      </c>
      <c r="J41" s="19">
        <v>23</v>
      </c>
      <c r="K41" s="20" t="str">
        <f>IF(I41&gt;J41,G41,IF(J41&gt;I41,H41,""))</f>
        <v>LM7-Mellendorf</v>
      </c>
      <c r="L41" s="21" t="str">
        <f>IF(I41&lt;J41,G41,IF(J41="","",H41))</f>
        <v>UM-Schultz</v>
      </c>
    </row>
    <row r="42" spans="2:12" s="22" customFormat="1" ht="32" customHeight="1" x14ac:dyDescent="0.45">
      <c r="B42" s="17">
        <v>44964</v>
      </c>
      <c r="C42" s="18" t="s">
        <v>32</v>
      </c>
      <c r="D42" s="18">
        <v>5</v>
      </c>
      <c r="E42" s="18" t="s">
        <v>3</v>
      </c>
      <c r="F42" s="18" t="s">
        <v>2</v>
      </c>
      <c r="G42" s="18" t="s">
        <v>11</v>
      </c>
      <c r="H42" s="18" t="s">
        <v>22</v>
      </c>
      <c r="I42" s="19">
        <v>25</v>
      </c>
      <c r="J42" s="19">
        <v>17</v>
      </c>
      <c r="K42" s="20" t="str">
        <f>IF(I42&gt;J42,G42,IF(J42&gt;I42,H42,""))</f>
        <v>AFC-Rice</v>
      </c>
      <c r="L42" s="21" t="str">
        <f>IF(I42&lt;J42,G42,IF(J42="","",H42))</f>
        <v>LM8-DePaolo</v>
      </c>
    </row>
    <row r="43" spans="2:12" s="22" customFormat="1" ht="32" customHeight="1" x14ac:dyDescent="0.45">
      <c r="B43" s="23">
        <v>44968</v>
      </c>
      <c r="C43" s="24" t="s">
        <v>10</v>
      </c>
      <c r="D43" s="24">
        <v>6</v>
      </c>
      <c r="E43" s="24" t="s">
        <v>3</v>
      </c>
      <c r="F43" s="24" t="s">
        <v>30</v>
      </c>
      <c r="G43" s="24" t="s">
        <v>29</v>
      </c>
      <c r="H43" s="24" t="s">
        <v>24</v>
      </c>
      <c r="I43" s="25">
        <v>27</v>
      </c>
      <c r="J43" s="25">
        <v>14</v>
      </c>
      <c r="K43" s="26" t="str">
        <f>IF(I43&gt;J43,G43,IF(J43&gt;I43,H43,""))</f>
        <v>LM5-Harris</v>
      </c>
      <c r="L43" s="27" t="str">
        <f>IF(I43&lt;J43,G43,IF(J43="","",H43))</f>
        <v>LM3-McCargo</v>
      </c>
    </row>
    <row r="44" spans="2:12" s="22" customFormat="1" ht="32" customHeight="1" x14ac:dyDescent="0.45">
      <c r="B44" s="23">
        <v>44968</v>
      </c>
      <c r="C44" s="24" t="s">
        <v>31</v>
      </c>
      <c r="D44" s="24">
        <v>6</v>
      </c>
      <c r="E44" s="24" t="s">
        <v>3</v>
      </c>
      <c r="F44" s="24" t="s">
        <v>30</v>
      </c>
      <c r="G44" s="24" t="s">
        <v>6</v>
      </c>
      <c r="H44" s="24" t="s">
        <v>21</v>
      </c>
      <c r="I44" s="25">
        <v>18</v>
      </c>
      <c r="J44" s="25">
        <v>41</v>
      </c>
      <c r="K44" s="26" t="str">
        <f>IF(I44&gt;J44,G44,IF(J44&gt;I44,H44,""))</f>
        <v>LM2-Ropp</v>
      </c>
      <c r="L44" s="27" t="str">
        <f>IF(I44&lt;J44,G44,IF(J44="","",H44))</f>
        <v>LM6-Fulmer</v>
      </c>
    </row>
    <row r="45" spans="2:12" s="22" customFormat="1" ht="32" customHeight="1" x14ac:dyDescent="0.45">
      <c r="B45" s="23">
        <v>44968</v>
      </c>
      <c r="C45" s="24" t="s">
        <v>7</v>
      </c>
      <c r="D45" s="24">
        <v>6</v>
      </c>
      <c r="E45" s="24" t="s">
        <v>3</v>
      </c>
      <c r="F45" s="24" t="s">
        <v>2</v>
      </c>
      <c r="G45" s="24" t="s">
        <v>12</v>
      </c>
      <c r="H45" s="24" t="s">
        <v>9</v>
      </c>
      <c r="I45" s="25">
        <v>13</v>
      </c>
      <c r="J45" s="25">
        <v>21</v>
      </c>
      <c r="K45" s="26" t="str">
        <f>IF(I45&gt;J45,G45,IF(J45&gt;I45,H45,""))</f>
        <v>LM14-Amant</v>
      </c>
      <c r="L45" s="27" t="str">
        <f>IF(I45&lt;J45,G45,IF(J45="","",H45))</f>
        <v>LM11-Mickelson</v>
      </c>
    </row>
    <row r="46" spans="2:12" s="22" customFormat="1" ht="32" customHeight="1" x14ac:dyDescent="0.45">
      <c r="B46" s="23">
        <v>44968</v>
      </c>
      <c r="C46" s="24" t="s">
        <v>10</v>
      </c>
      <c r="D46" s="24">
        <v>6</v>
      </c>
      <c r="E46" s="24" t="s">
        <v>3</v>
      </c>
      <c r="F46" s="24" t="s">
        <v>2</v>
      </c>
      <c r="G46" s="24" t="s">
        <v>8</v>
      </c>
      <c r="H46" s="24" t="s">
        <v>0</v>
      </c>
      <c r="I46" s="25">
        <v>40</v>
      </c>
      <c r="J46" s="25">
        <v>28</v>
      </c>
      <c r="K46" s="26" t="str">
        <f>IF(I46&gt;J46,G46,IF(J46&gt;I46,H46,""))</f>
        <v>LM13-Iannetta</v>
      </c>
      <c r="L46" s="27" t="str">
        <f>IF(I46&lt;J46,G46,IF(J46="","",H46))</f>
        <v>LM12-Osario</v>
      </c>
    </row>
    <row r="47" spans="2:12" s="22" customFormat="1" ht="32" customHeight="1" x14ac:dyDescent="0.45">
      <c r="B47" s="23">
        <v>44968</v>
      </c>
      <c r="C47" s="24" t="s">
        <v>4</v>
      </c>
      <c r="D47" s="24">
        <v>6</v>
      </c>
      <c r="E47" s="24" t="s">
        <v>3</v>
      </c>
      <c r="F47" s="24" t="s">
        <v>2</v>
      </c>
      <c r="G47" s="24" t="s">
        <v>15</v>
      </c>
      <c r="H47" s="24" t="s">
        <v>25</v>
      </c>
      <c r="I47" s="25">
        <v>19</v>
      </c>
      <c r="J47" s="25">
        <v>10</v>
      </c>
      <c r="K47" s="26" t="str">
        <f>IF(I47&gt;J47,G47,IF(J47&gt;I47,H47,""))</f>
        <v>LM1-Squilante</v>
      </c>
      <c r="L47" s="27" t="str">
        <f>IF(I47&lt;J47,G47,IF(J47="","",H47))</f>
        <v>LM7-Mellendorf</v>
      </c>
    </row>
    <row r="48" spans="2:12" s="22" customFormat="1" ht="32" customHeight="1" x14ac:dyDescent="0.45">
      <c r="B48" s="23">
        <v>44968</v>
      </c>
      <c r="C48" s="24" t="s">
        <v>7</v>
      </c>
      <c r="D48" s="24">
        <v>6</v>
      </c>
      <c r="E48" s="24" t="s">
        <v>3</v>
      </c>
      <c r="F48" s="24" t="s">
        <v>30</v>
      </c>
      <c r="G48" s="24" t="s">
        <v>18</v>
      </c>
      <c r="H48" s="24" t="s">
        <v>1</v>
      </c>
      <c r="I48" s="25">
        <v>40</v>
      </c>
      <c r="J48" s="25">
        <v>18</v>
      </c>
      <c r="K48" s="26" t="str">
        <f>IF(I48&gt;J48,G48,IF(J48&gt;I48,H48,""))</f>
        <v>LM10-James</v>
      </c>
      <c r="L48" s="27" t="str">
        <f>IF(I48&lt;J48,G48,IF(J48="","",H48))</f>
        <v>EYA-Johnson</v>
      </c>
    </row>
    <row r="49" spans="2:12" s="22" customFormat="1" ht="32" customHeight="1" x14ac:dyDescent="0.45">
      <c r="B49" s="23">
        <v>44968</v>
      </c>
      <c r="C49" s="24" t="s">
        <v>4</v>
      </c>
      <c r="D49" s="24">
        <v>6</v>
      </c>
      <c r="E49" s="24" t="s">
        <v>3</v>
      </c>
      <c r="F49" s="24" t="s">
        <v>30</v>
      </c>
      <c r="G49" s="24" t="s">
        <v>16</v>
      </c>
      <c r="H49" s="24" t="s">
        <v>11</v>
      </c>
      <c r="I49" s="25">
        <v>18</v>
      </c>
      <c r="J49" s="25">
        <v>12</v>
      </c>
      <c r="K49" s="26" t="str">
        <f>IF(I49&gt;J49,G49,IF(J49&gt;I49,H49,""))</f>
        <v>LM9-Shaw</v>
      </c>
      <c r="L49" s="27" t="str">
        <f>IF(I49&lt;J49,G49,IF(J49="","",H49))</f>
        <v>AFC-Rice</v>
      </c>
    </row>
    <row r="50" spans="2:12" s="22" customFormat="1" ht="32" customHeight="1" x14ac:dyDescent="0.45">
      <c r="B50" s="23">
        <v>44969</v>
      </c>
      <c r="C50" s="24" t="s">
        <v>14</v>
      </c>
      <c r="D50" s="24">
        <v>6</v>
      </c>
      <c r="E50" s="24" t="s">
        <v>3</v>
      </c>
      <c r="F50" s="24" t="s">
        <v>13</v>
      </c>
      <c r="G50" s="24" t="s">
        <v>21</v>
      </c>
      <c r="H50" s="24" t="s">
        <v>9</v>
      </c>
      <c r="I50" s="25">
        <v>33</v>
      </c>
      <c r="J50" s="25">
        <v>20</v>
      </c>
      <c r="K50" s="26" t="str">
        <f>IF(I50&gt;J50,G50,IF(J50&gt;I50,H50,""))</f>
        <v>LM2-Ropp</v>
      </c>
      <c r="L50" s="27" t="str">
        <f>IF(I50&lt;J50,G50,IF(J50="","",H50))</f>
        <v>LM14-Amant</v>
      </c>
    </row>
    <row r="51" spans="2:12" s="22" customFormat="1" ht="32" customHeight="1" x14ac:dyDescent="0.45">
      <c r="B51" s="23">
        <v>44969</v>
      </c>
      <c r="C51" s="24" t="s">
        <v>23</v>
      </c>
      <c r="D51" s="24">
        <v>6</v>
      </c>
      <c r="E51" s="24" t="s">
        <v>3</v>
      </c>
      <c r="F51" s="24" t="s">
        <v>13</v>
      </c>
      <c r="G51" s="24" t="s">
        <v>5</v>
      </c>
      <c r="H51" s="24" t="s">
        <v>0</v>
      </c>
      <c r="I51" s="25">
        <v>17</v>
      </c>
      <c r="J51" s="25">
        <v>30</v>
      </c>
      <c r="K51" s="26" t="str">
        <f>IF(I51&gt;J51,G51,IF(J51&gt;I51,H51,""))</f>
        <v>LM12-Osario</v>
      </c>
      <c r="L51" s="27" t="str">
        <f>IF(I51&lt;J51,G51,IF(J51="","",H51))</f>
        <v>LM4-Longyhore</v>
      </c>
    </row>
    <row r="52" spans="2:12" s="22" customFormat="1" ht="32" customHeight="1" x14ac:dyDescent="0.45">
      <c r="B52" s="23">
        <v>44969</v>
      </c>
      <c r="C52" s="24" t="s">
        <v>20</v>
      </c>
      <c r="D52" s="24">
        <v>6</v>
      </c>
      <c r="E52" s="24" t="s">
        <v>3</v>
      </c>
      <c r="F52" s="24" t="s">
        <v>13</v>
      </c>
      <c r="G52" s="24" t="s">
        <v>29</v>
      </c>
      <c r="H52" s="24" t="s">
        <v>8</v>
      </c>
      <c r="I52" s="25">
        <v>30</v>
      </c>
      <c r="J52" s="25">
        <v>40</v>
      </c>
      <c r="K52" s="26" t="str">
        <f>IF(I52&gt;J52,G52,IF(J52&gt;I52,H52,""))</f>
        <v>LM13-Iannetta</v>
      </c>
      <c r="L52" s="27" t="str">
        <f>IF(I52&lt;J52,G52,IF(J52="","",H52))</f>
        <v>LM5-Harris</v>
      </c>
    </row>
    <row r="53" spans="2:12" s="22" customFormat="1" ht="32" customHeight="1" x14ac:dyDescent="0.45">
      <c r="B53" s="23">
        <v>44969</v>
      </c>
      <c r="C53" s="24" t="s">
        <v>26</v>
      </c>
      <c r="D53" s="24">
        <v>6</v>
      </c>
      <c r="E53" s="24" t="s">
        <v>3</v>
      </c>
      <c r="F53" s="24" t="s">
        <v>13</v>
      </c>
      <c r="G53" s="24" t="s">
        <v>22</v>
      </c>
      <c r="H53" s="24" t="s">
        <v>19</v>
      </c>
      <c r="I53" s="25">
        <v>25</v>
      </c>
      <c r="J53" s="25">
        <v>21</v>
      </c>
      <c r="K53" s="26" t="str">
        <f>IF(I53&gt;J53,G53,IF(J53&gt;I53,H53,""))</f>
        <v>LM8-DePaolo</v>
      </c>
      <c r="L53" s="27" t="str">
        <f>IF(I53&lt;J53,G53,IF(J53="","",H53))</f>
        <v>UM-Schultz</v>
      </c>
    </row>
    <row r="54" spans="2:12" s="22" customFormat="1" ht="32" customHeight="1" x14ac:dyDescent="0.45">
      <c r="B54" s="17">
        <v>44976</v>
      </c>
      <c r="C54" s="18" t="s">
        <v>26</v>
      </c>
      <c r="D54" s="18">
        <v>7</v>
      </c>
      <c r="E54" s="18" t="s">
        <v>3</v>
      </c>
      <c r="F54" s="18" t="s">
        <v>13</v>
      </c>
      <c r="G54" s="18" t="s">
        <v>29</v>
      </c>
      <c r="H54" s="18" t="s">
        <v>5</v>
      </c>
      <c r="I54" s="19">
        <v>40</v>
      </c>
      <c r="J54" s="19">
        <v>15</v>
      </c>
      <c r="K54" s="20" t="str">
        <f>IF(I54&gt;J54,G54,IF(J54&gt;I54,H54,""))</f>
        <v>LM5-Harris</v>
      </c>
      <c r="L54" s="21" t="str">
        <f>IF(I54&lt;J54,G54,IF(J54="","",H54))</f>
        <v>LM4-Longyhore</v>
      </c>
    </row>
    <row r="55" spans="2:12" s="22" customFormat="1" ht="32" customHeight="1" x14ac:dyDescent="0.45">
      <c r="B55" s="17">
        <v>44976</v>
      </c>
      <c r="C55" s="18" t="s">
        <v>14</v>
      </c>
      <c r="D55" s="18">
        <v>7</v>
      </c>
      <c r="E55" s="18" t="s">
        <v>3</v>
      </c>
      <c r="F55" s="18" t="s">
        <v>13</v>
      </c>
      <c r="G55" s="18" t="s">
        <v>9</v>
      </c>
      <c r="H55" s="18" t="s">
        <v>0</v>
      </c>
      <c r="I55" s="19">
        <v>38</v>
      </c>
      <c r="J55" s="19">
        <v>21</v>
      </c>
      <c r="K55" s="20" t="str">
        <f>IF(I55&gt;J55,G55,IF(J55&gt;I55,H55,""))</f>
        <v>LM14-Amant</v>
      </c>
      <c r="L55" s="21" t="str">
        <f>IF(I55&lt;J55,G55,IF(J55="","",H55))</f>
        <v>LM12-Osario</v>
      </c>
    </row>
    <row r="56" spans="2:12" s="22" customFormat="1" ht="32" customHeight="1" x14ac:dyDescent="0.45">
      <c r="B56" s="17">
        <v>44976</v>
      </c>
      <c r="C56" s="18" t="s">
        <v>23</v>
      </c>
      <c r="D56" s="18">
        <v>7</v>
      </c>
      <c r="E56" s="18" t="s">
        <v>3</v>
      </c>
      <c r="F56" s="18" t="s">
        <v>13</v>
      </c>
      <c r="G56" s="18" t="s">
        <v>6</v>
      </c>
      <c r="H56" s="18" t="s">
        <v>24</v>
      </c>
      <c r="I56" s="19">
        <v>29</v>
      </c>
      <c r="J56" s="19">
        <v>33</v>
      </c>
      <c r="K56" s="20" t="str">
        <f>IF(I56&gt;J56,G56,IF(J56&gt;I56,H56,""))</f>
        <v>LM3-McCargo</v>
      </c>
      <c r="L56" s="21" t="str">
        <f>IF(I56&lt;J56,G56,IF(J56="","",H56))</f>
        <v>LM6-Fulmer</v>
      </c>
    </row>
    <row r="57" spans="2:12" s="22" customFormat="1" ht="32" customHeight="1" x14ac:dyDescent="0.45">
      <c r="B57" s="17">
        <v>44976</v>
      </c>
      <c r="C57" s="18" t="s">
        <v>17</v>
      </c>
      <c r="D57" s="18">
        <v>7</v>
      </c>
      <c r="E57" s="18" t="s">
        <v>3</v>
      </c>
      <c r="F57" s="18" t="s">
        <v>13</v>
      </c>
      <c r="G57" s="18" t="s">
        <v>25</v>
      </c>
      <c r="H57" s="18" t="s">
        <v>21</v>
      </c>
      <c r="I57" s="19">
        <v>12</v>
      </c>
      <c r="J57" s="19">
        <v>18</v>
      </c>
      <c r="K57" s="20" t="str">
        <f>IF(I57&gt;J57,G57,IF(J57&gt;I57,H57,""))</f>
        <v>LM2-Ropp</v>
      </c>
      <c r="L57" s="21" t="str">
        <f>IF(I57&lt;J57,G57,IF(J57="","",H57))</f>
        <v>LM7-Mellendorf</v>
      </c>
    </row>
    <row r="58" spans="2:12" s="22" customFormat="1" ht="32" customHeight="1" x14ac:dyDescent="0.45">
      <c r="B58" s="17">
        <v>44976</v>
      </c>
      <c r="C58" s="18" t="s">
        <v>28</v>
      </c>
      <c r="D58" s="18">
        <v>7</v>
      </c>
      <c r="E58" s="18" t="s">
        <v>3</v>
      </c>
      <c r="F58" s="18" t="s">
        <v>13</v>
      </c>
      <c r="G58" s="18" t="s">
        <v>22</v>
      </c>
      <c r="H58" s="18" t="s">
        <v>15</v>
      </c>
      <c r="I58" s="19">
        <v>13</v>
      </c>
      <c r="J58" s="19">
        <v>37</v>
      </c>
      <c r="K58" s="20" t="str">
        <f>IF(I58&gt;J58,G58,IF(J58&gt;I58,H58,""))</f>
        <v>LM1-Squilante</v>
      </c>
      <c r="L58" s="21" t="str">
        <f>IF(I58&lt;J58,G58,IF(J58="","",H58))</f>
        <v>LM8-DePaolo</v>
      </c>
    </row>
    <row r="59" spans="2:12" s="22" customFormat="1" ht="32" customHeight="1" x14ac:dyDescent="0.45">
      <c r="B59" s="17">
        <v>44976</v>
      </c>
      <c r="C59" s="18" t="s">
        <v>28</v>
      </c>
      <c r="D59" s="18">
        <v>7</v>
      </c>
      <c r="E59" s="18" t="s">
        <v>3</v>
      </c>
      <c r="F59" s="18" t="s">
        <v>27</v>
      </c>
      <c r="G59" s="18" t="s">
        <v>16</v>
      </c>
      <c r="H59" s="18" t="s">
        <v>19</v>
      </c>
      <c r="I59" s="19">
        <v>20</v>
      </c>
      <c r="J59" s="19">
        <v>27</v>
      </c>
      <c r="K59" s="20" t="str">
        <f>IF(I59&gt;J59,G59,IF(J59&gt;I59,H59,""))</f>
        <v>UM-Schultz</v>
      </c>
      <c r="L59" s="21" t="str">
        <f>IF(I59&lt;J59,G59,IF(J59="","",H59))</f>
        <v>LM9-Shaw</v>
      </c>
    </row>
    <row r="60" spans="2:12" s="22" customFormat="1" ht="32" customHeight="1" x14ac:dyDescent="0.45">
      <c r="B60" s="17">
        <v>44976</v>
      </c>
      <c r="C60" s="18" t="s">
        <v>17</v>
      </c>
      <c r="D60" s="18">
        <v>7</v>
      </c>
      <c r="E60" s="18" t="s">
        <v>3</v>
      </c>
      <c r="F60" s="18" t="s">
        <v>27</v>
      </c>
      <c r="G60" s="18" t="s">
        <v>18</v>
      </c>
      <c r="H60" s="18" t="s">
        <v>11</v>
      </c>
      <c r="I60" s="19">
        <v>28</v>
      </c>
      <c r="J60" s="19">
        <v>14</v>
      </c>
      <c r="K60" s="20" t="str">
        <f>IF(I60&gt;J60,G60,IF(J60&gt;I60,H60,""))</f>
        <v>LM10-James</v>
      </c>
      <c r="L60" s="21" t="str">
        <f>IF(I60&lt;J60,G60,IF(J60="","",H60))</f>
        <v>AFC-Rice</v>
      </c>
    </row>
    <row r="61" spans="2:12" s="22" customFormat="1" ht="32" customHeight="1" x14ac:dyDescent="0.45">
      <c r="B61" s="17">
        <v>44976</v>
      </c>
      <c r="C61" s="18" t="s">
        <v>20</v>
      </c>
      <c r="D61" s="18">
        <v>7</v>
      </c>
      <c r="E61" s="18" t="s">
        <v>3</v>
      </c>
      <c r="F61" s="18" t="s">
        <v>13</v>
      </c>
      <c r="G61" s="18" t="s">
        <v>1</v>
      </c>
      <c r="H61" s="18" t="s">
        <v>12</v>
      </c>
      <c r="I61" s="19">
        <v>10</v>
      </c>
      <c r="J61" s="19">
        <v>32</v>
      </c>
      <c r="K61" s="20" t="str">
        <f>IF(I61&gt;J61,G61,IF(J61&gt;I61,H61,""))</f>
        <v>LM11-Mickelson</v>
      </c>
      <c r="L61" s="21" t="str">
        <f>IF(I61&lt;J61,G61,IF(J61="","",H61))</f>
        <v>EYA-Johnson</v>
      </c>
    </row>
    <row r="62" spans="2:12" s="22" customFormat="1" ht="32" customHeight="1" x14ac:dyDescent="0.45">
      <c r="B62" s="65">
        <v>44978</v>
      </c>
      <c r="C62" s="66" t="s">
        <v>33</v>
      </c>
      <c r="D62" s="66">
        <v>7</v>
      </c>
      <c r="E62" s="66" t="s">
        <v>3</v>
      </c>
      <c r="F62" s="66" t="s">
        <v>30</v>
      </c>
      <c r="G62" s="66" t="s">
        <v>5</v>
      </c>
      <c r="H62" s="66" t="s">
        <v>25</v>
      </c>
      <c r="I62" s="67">
        <v>23</v>
      </c>
      <c r="J62" s="67">
        <v>22</v>
      </c>
      <c r="K62" s="68" t="str">
        <f>IF(I62&gt;J62,G62,IF(J62&gt;I62,H62,""))</f>
        <v>LM4-Longyhore</v>
      </c>
      <c r="L62" s="69" t="str">
        <f>IF(I62&lt;J62,G62,IF(J62="","",H62))</f>
        <v>LM7-Mellendorf</v>
      </c>
    </row>
    <row r="63" spans="2:12" s="22" customFormat="1" ht="32" customHeight="1" x14ac:dyDescent="0.45">
      <c r="B63" s="23">
        <v>44980</v>
      </c>
      <c r="C63" s="24" t="s">
        <v>17</v>
      </c>
      <c r="D63" s="24">
        <v>6</v>
      </c>
      <c r="E63" s="24" t="s">
        <v>3</v>
      </c>
      <c r="F63" s="24" t="s">
        <v>2</v>
      </c>
      <c r="G63" s="24" t="s">
        <v>24</v>
      </c>
      <c r="H63" s="24" t="s">
        <v>12</v>
      </c>
      <c r="I63" s="25">
        <v>17</v>
      </c>
      <c r="J63" s="25">
        <v>26</v>
      </c>
      <c r="K63" s="26" t="str">
        <f>IF(I63&gt;J63,G63,IF(J63&gt;I63,H63,""))</f>
        <v>LM11-Mickelson</v>
      </c>
      <c r="L63" s="27" t="str">
        <f>IF(I63&lt;J63,G63,IF(J63="","",H63))</f>
        <v>LM3-McCargo</v>
      </c>
    </row>
    <row r="64" spans="2:12" s="22" customFormat="1" ht="32" customHeight="1" x14ac:dyDescent="0.45">
      <c r="B64" s="23">
        <v>44982</v>
      </c>
      <c r="C64" s="24" t="s">
        <v>10</v>
      </c>
      <c r="D64" s="24">
        <v>8</v>
      </c>
      <c r="E64" s="24" t="s">
        <v>3</v>
      </c>
      <c r="F64" s="24" t="s">
        <v>2</v>
      </c>
      <c r="G64" s="24" t="s">
        <v>9</v>
      </c>
      <c r="H64" s="24" t="s">
        <v>8</v>
      </c>
      <c r="I64" s="25">
        <v>34</v>
      </c>
      <c r="J64" s="25">
        <v>25</v>
      </c>
      <c r="K64" s="26" t="str">
        <f>IF(I64&gt;J64,G64,IF(J64&gt;I64,H64,""))</f>
        <v>LM14-Amant</v>
      </c>
      <c r="L64" s="27" t="str">
        <f>IF(I64&lt;J64,G64,IF(J64="","",H64))</f>
        <v>LM13-Iannetta</v>
      </c>
    </row>
    <row r="65" spans="2:12" s="22" customFormat="1" ht="32" customHeight="1" x14ac:dyDescent="0.45">
      <c r="B65" s="23">
        <v>44982</v>
      </c>
      <c r="C65" s="24" t="s">
        <v>7</v>
      </c>
      <c r="D65" s="24">
        <v>8</v>
      </c>
      <c r="E65" s="24" t="s">
        <v>3</v>
      </c>
      <c r="F65" s="24" t="s">
        <v>2</v>
      </c>
      <c r="G65" s="24" t="s">
        <v>6</v>
      </c>
      <c r="H65" s="24" t="s">
        <v>5</v>
      </c>
      <c r="I65" s="25">
        <v>22</v>
      </c>
      <c r="J65" s="25">
        <v>15</v>
      </c>
      <c r="K65" s="26" t="str">
        <f>IF(I65&gt;J65,G65,IF(J65&gt;I65,H65,""))</f>
        <v>LM6-Fulmer</v>
      </c>
      <c r="L65" s="27" t="str">
        <f>IF(I65&lt;J65,G65,IF(J65="","",H65))</f>
        <v>LM4-Longyhore</v>
      </c>
    </row>
    <row r="66" spans="2:12" s="22" customFormat="1" ht="32" customHeight="1" x14ac:dyDescent="0.45">
      <c r="B66" s="23">
        <v>44983</v>
      </c>
      <c r="C66" s="24" t="s">
        <v>4</v>
      </c>
      <c r="D66" s="24">
        <v>8</v>
      </c>
      <c r="E66" s="24" t="s">
        <v>3</v>
      </c>
      <c r="F66" s="24" t="s">
        <v>2</v>
      </c>
      <c r="G66" s="24" t="s">
        <v>1</v>
      </c>
      <c r="H66" s="24" t="s">
        <v>0</v>
      </c>
      <c r="I66" s="25">
        <v>17</v>
      </c>
      <c r="J66" s="25">
        <v>40</v>
      </c>
      <c r="K66" s="26" t="str">
        <f>IF(I66&gt;J66,G66,IF(J66&gt;I66,H66,""))</f>
        <v>LM12-Osario</v>
      </c>
      <c r="L66" s="27" t="str">
        <f>IF(I66&lt;J66,G66,IF(J66="","",H66))</f>
        <v>EYA-Johnson</v>
      </c>
    </row>
    <row r="67" spans="2:12" s="22" customFormat="1" ht="32" customHeight="1" x14ac:dyDescent="0.45">
      <c r="B67" s="23">
        <v>44983</v>
      </c>
      <c r="C67" s="24" t="s">
        <v>14</v>
      </c>
      <c r="D67" s="24">
        <v>8</v>
      </c>
      <c r="E67" s="24" t="s">
        <v>3</v>
      </c>
      <c r="F67" s="24" t="s">
        <v>13</v>
      </c>
      <c r="G67" s="24" t="s">
        <v>25</v>
      </c>
      <c r="H67" s="24" t="s">
        <v>24</v>
      </c>
      <c r="I67" s="25">
        <v>22</v>
      </c>
      <c r="J67" s="25">
        <v>15</v>
      </c>
      <c r="K67" s="26" t="str">
        <f>IF(I67&gt;J67,G67,IF(J67&gt;I67,H67,""))</f>
        <v>LM7-Mellendorf</v>
      </c>
      <c r="L67" s="27" t="str">
        <f>IF(I67&lt;J67,G67,IF(J67="","",H67))</f>
        <v>LM3-McCargo</v>
      </c>
    </row>
    <row r="68" spans="2:12" s="22" customFormat="1" ht="32" customHeight="1" x14ac:dyDescent="0.45">
      <c r="B68" s="23">
        <v>44983</v>
      </c>
      <c r="C68" s="24" t="s">
        <v>23</v>
      </c>
      <c r="D68" s="24">
        <v>8</v>
      </c>
      <c r="E68" s="24" t="s">
        <v>3</v>
      </c>
      <c r="F68" s="24" t="s">
        <v>13</v>
      </c>
      <c r="G68" s="24" t="s">
        <v>22</v>
      </c>
      <c r="H68" s="24" t="s">
        <v>21</v>
      </c>
      <c r="I68" s="25">
        <v>6</v>
      </c>
      <c r="J68" s="25">
        <v>33</v>
      </c>
      <c r="K68" s="26" t="str">
        <f>IF(I68&gt;J68,G68,IF(J68&gt;I68,H68,""))</f>
        <v>LM2-Ropp</v>
      </c>
      <c r="L68" s="27" t="str">
        <f>IF(I68&lt;J68,G68,IF(J68="","",H68))</f>
        <v>LM8-DePaolo</v>
      </c>
    </row>
    <row r="69" spans="2:12" s="22" customFormat="1" ht="32" customHeight="1" x14ac:dyDescent="0.45">
      <c r="B69" s="23">
        <v>44983</v>
      </c>
      <c r="C69" s="24" t="s">
        <v>20</v>
      </c>
      <c r="D69" s="24">
        <v>8</v>
      </c>
      <c r="E69" s="24" t="s">
        <v>3</v>
      </c>
      <c r="F69" s="24" t="s">
        <v>13</v>
      </c>
      <c r="G69" s="24" t="s">
        <v>19</v>
      </c>
      <c r="H69" s="24" t="s">
        <v>18</v>
      </c>
      <c r="I69" s="25">
        <v>44</v>
      </c>
      <c r="J69" s="25">
        <v>42</v>
      </c>
      <c r="K69" s="26" t="str">
        <f>IF(I69&gt;J69,G69,IF(J69&gt;I69,H69,""))</f>
        <v>UM-Schultz</v>
      </c>
      <c r="L69" s="27" t="str">
        <f>IF(I69&lt;J69,G69,IF(J69="","",H69))</f>
        <v>LM10-James</v>
      </c>
    </row>
    <row r="70" spans="2:12" s="22" customFormat="1" ht="32" customHeight="1" x14ac:dyDescent="0.45">
      <c r="B70" s="23">
        <v>44983</v>
      </c>
      <c r="C70" s="24" t="s">
        <v>17</v>
      </c>
      <c r="D70" s="24">
        <v>8</v>
      </c>
      <c r="E70" s="24" t="s">
        <v>3</v>
      </c>
      <c r="F70" s="24" t="s">
        <v>13</v>
      </c>
      <c r="G70" s="24" t="s">
        <v>16</v>
      </c>
      <c r="H70" s="24" t="s">
        <v>15</v>
      </c>
      <c r="I70" s="25">
        <v>20</v>
      </c>
      <c r="J70" s="25">
        <v>44</v>
      </c>
      <c r="K70" s="26" t="str">
        <f>IF(I70&gt;J70,G70,IF(J70&gt;I70,H70,""))</f>
        <v>LM1-Squilante</v>
      </c>
      <c r="L70" s="27" t="str">
        <f>IF(I70&lt;J70,G70,IF(J70="","",H70))</f>
        <v>LM9-Shaw</v>
      </c>
    </row>
    <row r="71" spans="2:12" s="22" customFormat="1" ht="32" customHeight="1" thickBot="1" x14ac:dyDescent="0.5">
      <c r="B71" s="28">
        <v>44984</v>
      </c>
      <c r="C71" s="29" t="s">
        <v>62</v>
      </c>
      <c r="D71" s="29">
        <v>8</v>
      </c>
      <c r="E71" s="29" t="s">
        <v>3</v>
      </c>
      <c r="F71" s="29" t="s">
        <v>34</v>
      </c>
      <c r="G71" s="29" t="s">
        <v>12</v>
      </c>
      <c r="H71" s="29" t="s">
        <v>11</v>
      </c>
      <c r="I71" s="30"/>
      <c r="J71" s="30"/>
      <c r="K71" s="31" t="str">
        <f>IF(I71&gt;J71,G71,IF(J71&gt;I71,H71,""))</f>
        <v/>
      </c>
      <c r="L71" s="32" t="str">
        <f>IF(I71&lt;J71,G71,IF(J71="","",H71))</f>
        <v/>
      </c>
    </row>
  </sheetData>
  <sheetProtection algorithmName="SHA-512" hashValue="ef4HiNLQMjPfb0K2mIJ/DK6TejbKvmikAbzPLkfPxI0Vs0NmVC5FvOf1NRQLJrPQBhLI1AZWnOfBq2yaKytfnw==" saltValue="F39jbkdzXhmSiEQ5lumiTQ==" spinCount="100000" sheet="1" selectLockedCells="1"/>
  <autoFilter ref="B3:L71" xr:uid="{5C458E75-F835-4824-9DFE-65F33D88FE44}">
    <sortState xmlns:xlrd2="http://schemas.microsoft.com/office/spreadsheetml/2017/richdata2" ref="B4:L71">
      <sortCondition ref="B3:B71"/>
    </sortState>
  </autoFilter>
  <mergeCells count="1">
    <mergeCell ref="B2:L2"/>
  </mergeCells>
  <conditionalFormatting sqref="I4:I71">
    <cfRule type="cellIs" dxfId="3" priority="5" operator="lessThan">
      <formula>J4</formula>
    </cfRule>
    <cfRule type="cellIs" dxfId="2" priority="6" operator="greaterThan">
      <formula>J4</formula>
    </cfRule>
  </conditionalFormatting>
  <conditionalFormatting sqref="J4:J71">
    <cfRule type="cellIs" dxfId="1" priority="1" operator="lessThan">
      <formula>I4</formula>
    </cfRule>
    <cfRule type="cellIs" dxfId="0" priority="2" operator="greaterThan">
      <formula>I4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7726E-5EA6-4043-96FE-658DF0C74C34}">
  <dimension ref="B1:AH43"/>
  <sheetViews>
    <sheetView showGridLines="0" topLeftCell="B1" zoomScale="60" zoomScaleNormal="60" workbookViewId="0">
      <selection activeCell="O40" sqref="O40"/>
    </sheetView>
  </sheetViews>
  <sheetFormatPr defaultRowHeight="14.25" x14ac:dyDescent="0.45"/>
  <cols>
    <col min="1" max="16" width="9.06640625" style="38"/>
    <col min="17" max="17" width="3.53125" style="38" customWidth="1"/>
    <col min="18" max="18" width="9.06640625" style="38"/>
    <col min="19" max="19" width="3.53125" style="38" customWidth="1"/>
    <col min="20" max="30" width="9.06640625" style="38"/>
    <col min="31" max="32" width="9.06640625" style="39"/>
    <col min="33" max="16384" width="9.06640625" style="38"/>
  </cols>
  <sheetData>
    <row r="1" spans="2:34" ht="14.65" thickBot="1" x14ac:dyDescent="0.5"/>
    <row r="2" spans="2:34" x14ac:dyDescent="0.45">
      <c r="G2" s="89" t="s">
        <v>61</v>
      </c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1"/>
    </row>
    <row r="3" spans="2:34" x14ac:dyDescent="0.45">
      <c r="G3" s="92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</row>
    <row r="4" spans="2:34" x14ac:dyDescent="0.45">
      <c r="G4" s="92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4"/>
    </row>
    <row r="5" spans="2:34" ht="14.65" thickBot="1" x14ac:dyDescent="0.5">
      <c r="G5" s="95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7"/>
    </row>
    <row r="7" spans="2:34" ht="14.65" thickBot="1" x14ac:dyDescent="0.5"/>
    <row r="8" spans="2:34" ht="14.65" thickBot="1" x14ac:dyDescent="0.5">
      <c r="B8" s="57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9"/>
    </row>
    <row r="9" spans="2:34" ht="14.65" thickBot="1" x14ac:dyDescent="0.5">
      <c r="B9" s="60"/>
      <c r="C9" s="76"/>
      <c r="D9" s="77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40"/>
      <c r="AF9" s="76"/>
      <c r="AG9" s="77"/>
      <c r="AH9" s="61"/>
    </row>
    <row r="10" spans="2:34" ht="15" thickTop="1" thickBot="1" x14ac:dyDescent="0.5">
      <c r="B10" s="60"/>
      <c r="C10" s="78"/>
      <c r="D10" s="79"/>
      <c r="E10" s="41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42"/>
      <c r="AF10" s="78"/>
      <c r="AG10" s="79"/>
      <c r="AH10" s="61"/>
    </row>
    <row r="11" spans="2:34" ht="14.65" thickBot="1" x14ac:dyDescent="0.5">
      <c r="B11" s="60"/>
      <c r="C11" s="43"/>
      <c r="D11" s="43"/>
      <c r="E11" s="44"/>
      <c r="F11" s="39"/>
      <c r="G11" s="76"/>
      <c r="H11" s="77"/>
      <c r="I11" s="45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76"/>
      <c r="AC11" s="77"/>
      <c r="AD11" s="39"/>
      <c r="AE11" s="46"/>
      <c r="AG11" s="39"/>
      <c r="AH11" s="61"/>
    </row>
    <row r="12" spans="2:34" ht="15" thickTop="1" thickBot="1" x14ac:dyDescent="0.5">
      <c r="B12" s="60"/>
      <c r="C12" s="39"/>
      <c r="D12" s="39"/>
      <c r="E12" s="39"/>
      <c r="F12" s="47"/>
      <c r="G12" s="78"/>
      <c r="H12" s="79"/>
      <c r="I12" s="41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4"/>
      <c r="AA12" s="47"/>
      <c r="AB12" s="78"/>
      <c r="AC12" s="79"/>
      <c r="AD12" s="48"/>
      <c r="AE12" s="46"/>
      <c r="AG12" s="39"/>
      <c r="AH12" s="61"/>
    </row>
    <row r="13" spans="2:34" ht="14.65" thickBot="1" x14ac:dyDescent="0.5">
      <c r="B13" s="60"/>
      <c r="C13" s="84"/>
      <c r="D13" s="85"/>
      <c r="E13" s="49"/>
      <c r="F13" s="39"/>
      <c r="G13" s="39"/>
      <c r="H13" s="39"/>
      <c r="I13" s="44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4"/>
      <c r="AA13" s="39"/>
      <c r="AB13" s="39"/>
      <c r="AC13" s="39"/>
      <c r="AD13" s="39"/>
      <c r="AE13" s="50"/>
      <c r="AF13" s="76"/>
      <c r="AG13" s="77"/>
      <c r="AH13" s="61"/>
    </row>
    <row r="14" spans="2:34" ht="15" thickTop="1" thickBot="1" x14ac:dyDescent="0.5">
      <c r="B14" s="60"/>
      <c r="C14" s="86"/>
      <c r="D14" s="87"/>
      <c r="E14" s="48"/>
      <c r="F14" s="39"/>
      <c r="G14" s="39"/>
      <c r="H14" s="39"/>
      <c r="I14" s="39"/>
      <c r="J14" s="51"/>
      <c r="K14" s="76"/>
      <c r="L14" s="77"/>
      <c r="M14" s="45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76"/>
      <c r="Y14" s="77"/>
      <c r="Z14" s="44"/>
      <c r="AA14" s="39"/>
      <c r="AB14" s="39"/>
      <c r="AC14" s="39"/>
      <c r="AD14" s="39"/>
      <c r="AE14" s="52"/>
      <c r="AF14" s="78"/>
      <c r="AG14" s="79"/>
      <c r="AH14" s="61"/>
    </row>
    <row r="15" spans="2:34" ht="15" thickTop="1" thickBot="1" x14ac:dyDescent="0.5">
      <c r="B15" s="60"/>
      <c r="C15" s="39"/>
      <c r="D15" s="39"/>
      <c r="E15" s="39"/>
      <c r="F15" s="39"/>
      <c r="G15" s="39"/>
      <c r="H15" s="39"/>
      <c r="I15" s="39"/>
      <c r="J15" s="46"/>
      <c r="K15" s="78"/>
      <c r="L15" s="79"/>
      <c r="M15" s="53"/>
      <c r="N15" s="39"/>
      <c r="O15" s="39"/>
      <c r="P15" s="39"/>
      <c r="Q15" s="39"/>
      <c r="R15" s="39"/>
      <c r="S15" s="39"/>
      <c r="T15" s="39"/>
      <c r="U15" s="39"/>
      <c r="V15" s="44"/>
      <c r="W15" s="47"/>
      <c r="X15" s="78"/>
      <c r="Y15" s="79"/>
      <c r="Z15" s="41"/>
      <c r="AA15" s="39"/>
      <c r="AB15" s="39"/>
      <c r="AC15" s="39"/>
      <c r="AD15" s="39"/>
      <c r="AG15" s="39"/>
      <c r="AH15" s="61"/>
    </row>
    <row r="16" spans="2:34" ht="14.65" thickBot="1" x14ac:dyDescent="0.5">
      <c r="B16" s="60"/>
      <c r="C16" s="80"/>
      <c r="D16" s="81"/>
      <c r="E16" s="39"/>
      <c r="F16" s="39"/>
      <c r="G16" s="39"/>
      <c r="H16" s="39"/>
      <c r="I16" s="44"/>
      <c r="J16" s="39"/>
      <c r="K16" s="39"/>
      <c r="L16" s="39"/>
      <c r="M16" s="44"/>
      <c r="N16" s="39"/>
      <c r="O16" s="39"/>
      <c r="P16" s="39"/>
      <c r="Q16" s="39"/>
      <c r="R16" s="39"/>
      <c r="S16" s="39"/>
      <c r="T16" s="39"/>
      <c r="U16" s="39"/>
      <c r="V16" s="44"/>
      <c r="W16" s="39"/>
      <c r="X16" s="39"/>
      <c r="Y16" s="39"/>
      <c r="Z16" s="44"/>
      <c r="AA16" s="39"/>
      <c r="AB16" s="39"/>
      <c r="AC16" s="39"/>
      <c r="AD16" s="39"/>
      <c r="AE16" s="40"/>
      <c r="AF16" s="76"/>
      <c r="AG16" s="77"/>
      <c r="AH16" s="61"/>
    </row>
    <row r="17" spans="2:34" ht="15" thickTop="1" thickBot="1" x14ac:dyDescent="0.5">
      <c r="B17" s="60"/>
      <c r="C17" s="82"/>
      <c r="D17" s="83"/>
      <c r="E17" s="41"/>
      <c r="F17" s="39"/>
      <c r="G17" s="39"/>
      <c r="H17" s="39"/>
      <c r="I17" s="44"/>
      <c r="J17" s="39"/>
      <c r="K17" s="39"/>
      <c r="L17" s="39"/>
      <c r="M17" s="44"/>
      <c r="N17" s="39"/>
      <c r="O17" s="39"/>
      <c r="P17" s="39"/>
      <c r="Q17" s="39"/>
      <c r="R17" s="39"/>
      <c r="S17" s="39"/>
      <c r="T17" s="39"/>
      <c r="U17" s="39"/>
      <c r="V17" s="44"/>
      <c r="W17" s="39"/>
      <c r="X17" s="39"/>
      <c r="Y17" s="39"/>
      <c r="Z17" s="39"/>
      <c r="AA17" s="46"/>
      <c r="AB17" s="40"/>
      <c r="AC17" s="40"/>
      <c r="AD17" s="39"/>
      <c r="AE17" s="42"/>
      <c r="AF17" s="78"/>
      <c r="AG17" s="79"/>
      <c r="AH17" s="61"/>
    </row>
    <row r="18" spans="2:34" ht="14.65" thickBot="1" x14ac:dyDescent="0.5">
      <c r="B18" s="60"/>
      <c r="C18" s="39"/>
      <c r="D18" s="39"/>
      <c r="E18" s="39"/>
      <c r="F18" s="51"/>
      <c r="G18" s="76"/>
      <c r="H18" s="77"/>
      <c r="I18" s="45"/>
      <c r="J18" s="46"/>
      <c r="K18" s="39"/>
      <c r="L18" s="39"/>
      <c r="M18" s="44"/>
      <c r="N18" s="39"/>
      <c r="O18" s="39"/>
      <c r="P18" s="39"/>
      <c r="Q18" s="39"/>
      <c r="R18" s="39"/>
      <c r="S18" s="39"/>
      <c r="T18" s="39"/>
      <c r="U18" s="39"/>
      <c r="V18" s="44"/>
      <c r="W18" s="39"/>
      <c r="X18" s="39"/>
      <c r="Y18" s="39"/>
      <c r="Z18" s="39"/>
      <c r="AA18" s="46"/>
      <c r="AB18" s="76"/>
      <c r="AC18" s="77"/>
      <c r="AD18" s="45"/>
      <c r="AE18" s="46"/>
      <c r="AG18" s="39"/>
      <c r="AH18" s="61"/>
    </row>
    <row r="19" spans="2:34" ht="15" thickTop="1" thickBot="1" x14ac:dyDescent="0.5">
      <c r="B19" s="60"/>
      <c r="C19" s="43"/>
      <c r="D19" s="43"/>
      <c r="E19" s="39"/>
      <c r="F19" s="46"/>
      <c r="G19" s="78"/>
      <c r="H19" s="79"/>
      <c r="I19" s="39"/>
      <c r="J19" s="39"/>
      <c r="K19" s="39"/>
      <c r="L19" s="39"/>
      <c r="M19" s="44"/>
      <c r="N19" s="39"/>
      <c r="O19" s="39"/>
      <c r="P19" s="39"/>
      <c r="Q19" s="39"/>
      <c r="R19" s="39"/>
      <c r="S19" s="39"/>
      <c r="T19" s="39"/>
      <c r="U19" s="39"/>
      <c r="V19" s="44"/>
      <c r="W19" s="39"/>
      <c r="X19" s="39"/>
      <c r="Y19" s="39"/>
      <c r="Z19" s="39"/>
      <c r="AA19" s="54"/>
      <c r="AB19" s="78"/>
      <c r="AC19" s="79"/>
      <c r="AD19" s="39"/>
      <c r="AE19" s="46"/>
      <c r="AG19" s="39"/>
      <c r="AH19" s="61"/>
    </row>
    <row r="20" spans="2:34" ht="14.65" thickBot="1" x14ac:dyDescent="0.5">
      <c r="B20" s="60"/>
      <c r="C20" s="80"/>
      <c r="D20" s="81"/>
      <c r="E20" s="45"/>
      <c r="F20" s="46"/>
      <c r="G20" s="39"/>
      <c r="H20" s="39"/>
      <c r="I20" s="39"/>
      <c r="J20" s="39"/>
      <c r="K20" s="39"/>
      <c r="L20" s="39"/>
      <c r="M20" s="44"/>
      <c r="N20" s="39"/>
      <c r="O20" s="39"/>
      <c r="P20" s="39"/>
      <c r="Q20" s="39"/>
      <c r="R20" s="39"/>
      <c r="S20" s="39"/>
      <c r="T20" s="39"/>
      <c r="U20" s="39"/>
      <c r="V20" s="44"/>
      <c r="W20" s="39"/>
      <c r="X20" s="39"/>
      <c r="Y20" s="39"/>
      <c r="Z20" s="39"/>
      <c r="AA20" s="39"/>
      <c r="AB20" s="39"/>
      <c r="AC20" s="39"/>
      <c r="AD20" s="44"/>
      <c r="AE20" s="51"/>
      <c r="AF20" s="76"/>
      <c r="AG20" s="77"/>
      <c r="AH20" s="61"/>
    </row>
    <row r="21" spans="2:34" ht="15" thickTop="1" thickBot="1" x14ac:dyDescent="0.5">
      <c r="B21" s="60"/>
      <c r="C21" s="82"/>
      <c r="D21" s="83"/>
      <c r="E21" s="39"/>
      <c r="F21" s="39"/>
      <c r="G21" s="39"/>
      <c r="H21" s="39"/>
      <c r="I21" s="39"/>
      <c r="J21" s="39"/>
      <c r="K21" s="39"/>
      <c r="L21" s="39"/>
      <c r="M21" s="44"/>
      <c r="N21" s="51"/>
      <c r="O21" s="76"/>
      <c r="P21" s="77"/>
      <c r="Q21" s="39"/>
      <c r="R21" s="88" t="s">
        <v>59</v>
      </c>
      <c r="S21" s="39"/>
      <c r="T21" s="76"/>
      <c r="U21" s="77"/>
      <c r="V21" s="55"/>
      <c r="W21" s="39"/>
      <c r="X21" s="39"/>
      <c r="Y21" s="39"/>
      <c r="Z21" s="39"/>
      <c r="AA21" s="39"/>
      <c r="AB21" s="39"/>
      <c r="AC21" s="39"/>
      <c r="AD21" s="39"/>
      <c r="AF21" s="78"/>
      <c r="AG21" s="79"/>
      <c r="AH21" s="61"/>
    </row>
    <row r="22" spans="2:34" ht="15" thickTop="1" thickBot="1" x14ac:dyDescent="0.5">
      <c r="B22" s="60"/>
      <c r="C22" s="43"/>
      <c r="D22" s="43"/>
      <c r="E22" s="39"/>
      <c r="F22" s="39"/>
      <c r="G22" s="39"/>
      <c r="H22" s="39"/>
      <c r="I22" s="39"/>
      <c r="J22" s="39"/>
      <c r="K22" s="39"/>
      <c r="L22" s="39"/>
      <c r="M22" s="44"/>
      <c r="N22" s="39"/>
      <c r="O22" s="78"/>
      <c r="P22" s="79"/>
      <c r="Q22" s="39"/>
      <c r="R22" s="88"/>
      <c r="S22" s="39"/>
      <c r="T22" s="78"/>
      <c r="U22" s="79"/>
      <c r="V22" s="41"/>
      <c r="W22" s="39"/>
      <c r="X22" s="39"/>
      <c r="Y22" s="39"/>
      <c r="Z22" s="39"/>
      <c r="AA22" s="39"/>
      <c r="AB22" s="39"/>
      <c r="AC22" s="39"/>
      <c r="AD22" s="39"/>
      <c r="AG22" s="39"/>
      <c r="AH22" s="61"/>
    </row>
    <row r="23" spans="2:34" ht="14.65" thickBot="1" x14ac:dyDescent="0.5">
      <c r="B23" s="60"/>
      <c r="C23" s="80"/>
      <c r="D23" s="81"/>
      <c r="E23" s="39"/>
      <c r="F23" s="39"/>
      <c r="G23" s="39"/>
      <c r="H23" s="39"/>
      <c r="I23" s="39"/>
      <c r="J23" s="39"/>
      <c r="K23" s="39"/>
      <c r="L23" s="39"/>
      <c r="M23" s="44"/>
      <c r="N23" s="39"/>
      <c r="O23" s="39"/>
      <c r="P23" s="39"/>
      <c r="Q23" s="39"/>
      <c r="R23" s="39"/>
      <c r="S23" s="39"/>
      <c r="T23" s="39"/>
      <c r="U23" s="39"/>
      <c r="V23" s="44"/>
      <c r="W23" s="39"/>
      <c r="X23" s="39"/>
      <c r="Y23" s="39"/>
      <c r="Z23" s="39"/>
      <c r="AA23" s="39"/>
      <c r="AB23" s="39"/>
      <c r="AC23" s="39"/>
      <c r="AD23" s="39"/>
      <c r="AF23" s="76"/>
      <c r="AG23" s="77"/>
      <c r="AH23" s="61"/>
    </row>
    <row r="24" spans="2:34" ht="15" thickTop="1" thickBot="1" x14ac:dyDescent="0.5">
      <c r="B24" s="60"/>
      <c r="C24" s="82"/>
      <c r="D24" s="83"/>
      <c r="E24" s="48"/>
      <c r="F24" s="46"/>
      <c r="G24" s="39"/>
      <c r="H24" s="39"/>
      <c r="I24" s="39"/>
      <c r="J24" s="39"/>
      <c r="K24" s="39"/>
      <c r="L24" s="39"/>
      <c r="M24" s="44"/>
      <c r="N24" s="39"/>
      <c r="O24" s="39"/>
      <c r="P24" s="39"/>
      <c r="Q24" s="39"/>
      <c r="R24" s="39"/>
      <c r="S24" s="39"/>
      <c r="T24" s="39"/>
      <c r="U24" s="39"/>
      <c r="V24" s="44"/>
      <c r="W24" s="39"/>
      <c r="X24" s="39"/>
      <c r="Y24" s="39"/>
      <c r="Z24" s="39"/>
      <c r="AA24" s="39"/>
      <c r="AB24" s="39"/>
      <c r="AC24" s="39"/>
      <c r="AD24" s="39"/>
      <c r="AE24" s="47"/>
      <c r="AF24" s="78"/>
      <c r="AG24" s="79"/>
      <c r="AH24" s="61"/>
    </row>
    <row r="25" spans="2:34" ht="14.65" thickBot="1" x14ac:dyDescent="0.5">
      <c r="B25" s="60"/>
      <c r="C25" s="43"/>
      <c r="D25" s="43"/>
      <c r="E25" s="44"/>
      <c r="F25" s="39"/>
      <c r="G25" s="76"/>
      <c r="H25" s="77"/>
      <c r="I25" s="39"/>
      <c r="J25" s="39"/>
      <c r="K25" s="39"/>
      <c r="L25" s="39"/>
      <c r="M25" s="39"/>
      <c r="N25" s="46"/>
      <c r="O25" s="39"/>
      <c r="P25" s="39"/>
      <c r="Q25" s="39"/>
      <c r="R25" s="39"/>
      <c r="S25" s="39"/>
      <c r="T25" s="39"/>
      <c r="U25" s="39"/>
      <c r="V25" s="44"/>
      <c r="W25" s="39"/>
      <c r="X25" s="39"/>
      <c r="Y25" s="39"/>
      <c r="Z25" s="39"/>
      <c r="AA25" s="39"/>
      <c r="AB25" s="76"/>
      <c r="AC25" s="77"/>
      <c r="AD25" s="45"/>
      <c r="AE25" s="50"/>
      <c r="AF25" s="40"/>
      <c r="AG25" s="39"/>
      <c r="AH25" s="61"/>
    </row>
    <row r="26" spans="2:34" ht="15" thickTop="1" thickBot="1" x14ac:dyDescent="0.5">
      <c r="B26" s="60"/>
      <c r="C26" s="43"/>
      <c r="D26" s="43"/>
      <c r="E26" s="44"/>
      <c r="F26" s="47"/>
      <c r="G26" s="78"/>
      <c r="H26" s="79"/>
      <c r="I26" s="48"/>
      <c r="J26" s="46"/>
      <c r="K26" s="39"/>
      <c r="L26" s="39"/>
      <c r="M26" s="39"/>
      <c r="N26" s="46"/>
      <c r="O26" s="39"/>
      <c r="P26" s="39"/>
      <c r="Q26" s="39"/>
      <c r="R26" s="39"/>
      <c r="S26" s="39"/>
      <c r="T26" s="39"/>
      <c r="U26" s="39"/>
      <c r="V26" s="44"/>
      <c r="W26" s="39"/>
      <c r="X26" s="39"/>
      <c r="Y26" s="39"/>
      <c r="Z26" s="44"/>
      <c r="AA26" s="47"/>
      <c r="AB26" s="78"/>
      <c r="AC26" s="79"/>
      <c r="AD26" s="41"/>
      <c r="AE26" s="40"/>
      <c r="AF26" s="40"/>
      <c r="AG26" s="39"/>
      <c r="AH26" s="61"/>
    </row>
    <row r="27" spans="2:34" ht="14.65" thickBot="1" x14ac:dyDescent="0.5">
      <c r="B27" s="60"/>
      <c r="C27" s="80"/>
      <c r="D27" s="81"/>
      <c r="E27" s="56"/>
      <c r="F27" s="39"/>
      <c r="G27" s="39"/>
      <c r="H27" s="39"/>
      <c r="I27" s="39"/>
      <c r="J27" s="46"/>
      <c r="K27" s="39"/>
      <c r="L27" s="39"/>
      <c r="M27" s="39"/>
      <c r="N27" s="46"/>
      <c r="O27" s="39"/>
      <c r="P27" s="39"/>
      <c r="Q27" s="39"/>
      <c r="R27" s="39"/>
      <c r="S27" s="39"/>
      <c r="T27" s="39"/>
      <c r="U27" s="39"/>
      <c r="V27" s="44"/>
      <c r="W27" s="39"/>
      <c r="X27" s="39"/>
      <c r="Y27" s="39"/>
      <c r="Z27" s="44"/>
      <c r="AA27" s="39"/>
      <c r="AB27" s="39"/>
      <c r="AC27" s="39"/>
      <c r="AD27" s="39"/>
      <c r="AE27" s="46"/>
      <c r="AF27" s="76"/>
      <c r="AG27" s="77"/>
      <c r="AH27" s="61"/>
    </row>
    <row r="28" spans="2:34" ht="15" thickTop="1" thickBot="1" x14ac:dyDescent="0.5">
      <c r="B28" s="60"/>
      <c r="C28" s="82"/>
      <c r="D28" s="83"/>
      <c r="E28" s="48"/>
      <c r="F28" s="39"/>
      <c r="G28" s="39"/>
      <c r="H28" s="39"/>
      <c r="I28" s="44"/>
      <c r="J28" s="51"/>
      <c r="K28" s="76"/>
      <c r="L28" s="77"/>
      <c r="M28" s="56"/>
      <c r="N28" s="39"/>
      <c r="O28" s="39"/>
      <c r="P28" s="39"/>
      <c r="Q28" s="39"/>
      <c r="R28" s="39"/>
      <c r="S28" s="39"/>
      <c r="T28" s="39"/>
      <c r="U28" s="39"/>
      <c r="V28" s="44"/>
      <c r="W28" s="39"/>
      <c r="X28" s="76"/>
      <c r="Y28" s="77"/>
      <c r="Z28" s="44"/>
      <c r="AA28" s="39"/>
      <c r="AB28" s="39"/>
      <c r="AC28" s="39"/>
      <c r="AD28" s="39"/>
      <c r="AE28" s="54"/>
      <c r="AF28" s="78"/>
      <c r="AG28" s="79"/>
      <c r="AH28" s="61"/>
    </row>
    <row r="29" spans="2:34" ht="15" thickTop="1" thickBot="1" x14ac:dyDescent="0.5">
      <c r="B29" s="60"/>
      <c r="C29" s="43"/>
      <c r="D29" s="43"/>
      <c r="E29" s="39"/>
      <c r="F29" s="39"/>
      <c r="G29" s="39"/>
      <c r="H29" s="39"/>
      <c r="I29" s="44"/>
      <c r="J29" s="39"/>
      <c r="K29" s="78"/>
      <c r="L29" s="7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54"/>
      <c r="X29" s="78"/>
      <c r="Y29" s="79"/>
      <c r="Z29" s="41"/>
      <c r="AA29" s="39"/>
      <c r="AB29" s="39"/>
      <c r="AC29" s="39"/>
      <c r="AD29" s="39"/>
      <c r="AG29" s="39"/>
      <c r="AH29" s="61"/>
    </row>
    <row r="30" spans="2:34" ht="14.65" thickBot="1" x14ac:dyDescent="0.5">
      <c r="B30" s="60"/>
      <c r="C30" s="80"/>
      <c r="D30" s="81"/>
      <c r="E30" s="39"/>
      <c r="F30" s="39"/>
      <c r="G30" s="39"/>
      <c r="H30" s="39"/>
      <c r="I30" s="39"/>
      <c r="J30" s="46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4"/>
      <c r="AA30" s="39"/>
      <c r="AB30" s="39"/>
      <c r="AC30" s="39"/>
      <c r="AD30" s="39"/>
      <c r="AF30" s="76"/>
      <c r="AG30" s="77"/>
      <c r="AH30" s="61"/>
    </row>
    <row r="31" spans="2:34" ht="15" thickTop="1" thickBot="1" x14ac:dyDescent="0.5">
      <c r="B31" s="60"/>
      <c r="C31" s="82"/>
      <c r="D31" s="83"/>
      <c r="E31" s="48"/>
      <c r="F31" s="46"/>
      <c r="G31" s="39"/>
      <c r="H31" s="39"/>
      <c r="I31" s="39"/>
      <c r="J31" s="46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6"/>
      <c r="AB31" s="40"/>
      <c r="AC31" s="40"/>
      <c r="AD31" s="39"/>
      <c r="AE31" s="42"/>
      <c r="AF31" s="78"/>
      <c r="AG31" s="79"/>
      <c r="AH31" s="61"/>
    </row>
    <row r="32" spans="2:34" ht="14.65" thickBot="1" x14ac:dyDescent="0.5">
      <c r="B32" s="60"/>
      <c r="C32" s="43"/>
      <c r="D32" s="43"/>
      <c r="E32" s="39"/>
      <c r="F32" s="46"/>
      <c r="G32" s="76"/>
      <c r="H32" s="77"/>
      <c r="I32" s="56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6"/>
      <c r="AB32" s="76"/>
      <c r="AC32" s="77"/>
      <c r="AD32" s="45"/>
      <c r="AE32" s="50"/>
      <c r="AF32" s="40"/>
      <c r="AG32" s="39"/>
      <c r="AH32" s="61"/>
    </row>
    <row r="33" spans="2:34" ht="15" thickTop="1" thickBot="1" x14ac:dyDescent="0.5">
      <c r="B33" s="60"/>
      <c r="C33" s="39"/>
      <c r="D33" s="39"/>
      <c r="E33" s="39"/>
      <c r="F33" s="47"/>
      <c r="G33" s="78"/>
      <c r="H33" s="7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54"/>
      <c r="AB33" s="78"/>
      <c r="AC33" s="79"/>
      <c r="AD33" s="39"/>
      <c r="AE33" s="46"/>
      <c r="AG33" s="39"/>
      <c r="AH33" s="61"/>
    </row>
    <row r="34" spans="2:34" ht="14.65" thickBot="1" x14ac:dyDescent="0.5">
      <c r="B34" s="60"/>
      <c r="C34" s="80"/>
      <c r="D34" s="81"/>
      <c r="E34" s="39"/>
      <c r="F34" s="46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44"/>
      <c r="AF34" s="76"/>
      <c r="AG34" s="77"/>
      <c r="AH34" s="61"/>
    </row>
    <row r="35" spans="2:34" ht="15" thickTop="1" thickBot="1" x14ac:dyDescent="0.5">
      <c r="B35" s="60"/>
      <c r="C35" s="82"/>
      <c r="D35" s="83"/>
      <c r="E35" s="4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54"/>
      <c r="AF35" s="78"/>
      <c r="AG35" s="79"/>
      <c r="AH35" s="61"/>
    </row>
    <row r="36" spans="2:34" ht="14.65" thickBot="1" x14ac:dyDescent="0.5">
      <c r="B36" s="62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4"/>
    </row>
    <row r="40" spans="2:34" x14ac:dyDescent="0.45">
      <c r="C40" s="75" t="s">
        <v>60</v>
      </c>
      <c r="D40" s="75"/>
      <c r="E40" s="75"/>
    </row>
    <row r="41" spans="2:34" x14ac:dyDescent="0.45">
      <c r="X41" s="39"/>
    </row>
    <row r="43" spans="2:34" x14ac:dyDescent="0.45">
      <c r="X43" s="39"/>
    </row>
  </sheetData>
  <sheetProtection algorithmName="SHA-512" hashValue="3QA2D4betoBBikm76VdX09/iUjgkDaqHi5I1w5SAftYACKLssoICIQCS7dYjJQTB26EjxdU6+WNtrbQf4cqaOQ==" saltValue="Vq8oxUpjSNZvMj+GLVcX9w==" spinCount="100000" sheet="1" objects="1" scenarios="1"/>
  <mergeCells count="33">
    <mergeCell ref="AB25:AC26"/>
    <mergeCell ref="G2:AE5"/>
    <mergeCell ref="C9:D10"/>
    <mergeCell ref="C20:D21"/>
    <mergeCell ref="C23:D24"/>
    <mergeCell ref="G11:H12"/>
    <mergeCell ref="C27:D28"/>
    <mergeCell ref="C13:D14"/>
    <mergeCell ref="C16:D17"/>
    <mergeCell ref="X14:Y15"/>
    <mergeCell ref="X28:Y29"/>
    <mergeCell ref="G18:H19"/>
    <mergeCell ref="G25:H26"/>
    <mergeCell ref="K14:L15"/>
    <mergeCell ref="K28:L29"/>
    <mergeCell ref="O21:P22"/>
    <mergeCell ref="R21:R22"/>
    <mergeCell ref="C40:E40"/>
    <mergeCell ref="AF9:AG10"/>
    <mergeCell ref="AF13:AG14"/>
    <mergeCell ref="AF16:AG17"/>
    <mergeCell ref="AB18:AC19"/>
    <mergeCell ref="AF20:AG21"/>
    <mergeCell ref="AB32:AC33"/>
    <mergeCell ref="AF23:AG24"/>
    <mergeCell ref="AF27:AG28"/>
    <mergeCell ref="AF30:AG31"/>
    <mergeCell ref="AF34:AG35"/>
    <mergeCell ref="C30:D31"/>
    <mergeCell ref="C34:D35"/>
    <mergeCell ref="G32:H33"/>
    <mergeCell ref="T21:U22"/>
    <mergeCell ref="AB11:AC1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Standings</vt:lpstr>
      <vt:lpstr>Schedule_Score</vt:lpstr>
      <vt:lpstr>Playoffs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blye</dc:creator>
  <cp:lastModifiedBy>Matthew Blye</cp:lastModifiedBy>
  <dcterms:created xsi:type="dcterms:W3CDTF">2023-01-09T21:07:18Z</dcterms:created>
  <dcterms:modified xsi:type="dcterms:W3CDTF">2023-02-27T14:53:38Z</dcterms:modified>
</cp:coreProperties>
</file>