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oxrehabpc-my.sharepoint.com/personal/matthew_blye_foxrehab_org/Documents/SDS(QA)/Personal/Basketball/Standings/Standing for the website/"/>
    </mc:Choice>
  </mc:AlternateContent>
  <xr:revisionPtr revIDLastSave="162" documentId="13_ncr:1_{46E422A8-F72B-4795-A9AC-BCCA64838410}" xr6:coauthVersionLast="47" xr6:coauthVersionMax="47" xr10:uidLastSave="{067E52B8-9541-4AE0-812C-1531C5CD3114}"/>
  <bookViews>
    <workbookView xWindow="40920" yWindow="-120" windowWidth="38640" windowHeight="15840" xr2:uid="{D1B9636C-3F4B-4934-9A83-4365F2CFE0E8}"/>
  </bookViews>
  <sheets>
    <sheet name="Standings" sheetId="2" r:id="rId1"/>
    <sheet name="Schedule_Score" sheetId="1" r:id="rId2"/>
    <sheet name="Playoffs " sheetId="3" r:id="rId3"/>
  </sheets>
  <definedNames>
    <definedName name="_xlnm._FilterDatabase" localSheetId="1" hidden="1">Schedule_Score!$B$3:$L$71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5" i="2"/>
  <c r="G6" i="2"/>
  <c r="G7" i="2"/>
  <c r="G8" i="2"/>
  <c r="G9" i="2"/>
  <c r="G10" i="2"/>
  <c r="G11" i="2"/>
  <c r="G5" i="2"/>
  <c r="K5" i="1" l="1"/>
  <c r="L5" i="1"/>
  <c r="K6" i="1"/>
  <c r="L6" i="1"/>
  <c r="K7" i="1"/>
  <c r="L7" i="1"/>
  <c r="K8" i="1"/>
  <c r="L8" i="1"/>
  <c r="K9" i="1"/>
  <c r="L9" i="1"/>
  <c r="K10" i="1"/>
  <c r="L10" i="1"/>
  <c r="K16" i="1"/>
  <c r="L16" i="1"/>
  <c r="K17" i="1"/>
  <c r="L17" i="1"/>
  <c r="K11" i="1"/>
  <c r="L11" i="1"/>
  <c r="K12" i="1"/>
  <c r="L12" i="1"/>
  <c r="K28" i="1"/>
  <c r="L28" i="1"/>
  <c r="K13" i="1"/>
  <c r="L13" i="1"/>
  <c r="K14" i="1"/>
  <c r="L14" i="1"/>
  <c r="K15" i="1"/>
  <c r="L15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42" i="1"/>
  <c r="L42" i="1"/>
  <c r="K43" i="1"/>
  <c r="L43" i="1"/>
  <c r="K36" i="1"/>
  <c r="L36" i="1"/>
  <c r="K37" i="1"/>
  <c r="L37" i="1"/>
  <c r="K38" i="1"/>
  <c r="L38" i="1"/>
  <c r="K39" i="1"/>
  <c r="L39" i="1"/>
  <c r="K40" i="1"/>
  <c r="L40" i="1"/>
  <c r="K41" i="1"/>
  <c r="L41" i="1"/>
  <c r="K51" i="1"/>
  <c r="L51" i="1"/>
  <c r="K52" i="1"/>
  <c r="L52" i="1"/>
  <c r="K53" i="1"/>
  <c r="L53" i="1"/>
  <c r="K54" i="1"/>
  <c r="L54" i="1"/>
  <c r="K55" i="1"/>
  <c r="L55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7" i="1"/>
  <c r="L67" i="1"/>
  <c r="K68" i="1"/>
  <c r="L68" i="1"/>
  <c r="K69" i="1"/>
  <c r="L69" i="1"/>
  <c r="K70" i="1"/>
  <c r="L70" i="1"/>
  <c r="K71" i="1"/>
  <c r="L71" i="1"/>
  <c r="K64" i="1"/>
  <c r="L64" i="1"/>
  <c r="K65" i="1"/>
  <c r="L65" i="1"/>
  <c r="K66" i="1"/>
  <c r="L66" i="1"/>
  <c r="K4" i="1" l="1"/>
  <c r="L4" i="1"/>
  <c r="E10" i="2" s="1"/>
  <c r="D5" i="2" l="1"/>
  <c r="E11" i="2"/>
  <c r="E9" i="2"/>
  <c r="D9" i="2"/>
  <c r="E6" i="2"/>
  <c r="D7" i="2"/>
  <c r="D10" i="2"/>
  <c r="E5" i="2"/>
  <c r="D8" i="2"/>
  <c r="D11" i="2"/>
  <c r="E7" i="2"/>
  <c r="E8" i="2"/>
  <c r="D6" i="2"/>
  <c r="J6" i="2" l="1"/>
  <c r="H6" i="2"/>
  <c r="J11" i="2"/>
  <c r="H11" i="2"/>
  <c r="H10" i="2"/>
  <c r="J10" i="2"/>
  <c r="F10" i="2" s="1"/>
  <c r="H9" i="2"/>
  <c r="J9" i="2"/>
  <c r="J8" i="2"/>
  <c r="F8" i="2" s="1"/>
  <c r="H8" i="2"/>
  <c r="J7" i="2"/>
  <c r="F7" i="2" s="1"/>
  <c r="H7" i="2"/>
  <c r="H5" i="2"/>
  <c r="J5" i="2"/>
  <c r="F6" i="2" l="1"/>
  <c r="F9" i="2"/>
  <c r="F11" i="2"/>
  <c r="F5" i="2"/>
</calcChain>
</file>

<file path=xl/sharedStrings.xml><?xml version="1.0" encoding="utf-8"?>
<sst xmlns="http://schemas.openxmlformats.org/spreadsheetml/2006/main" count="169" uniqueCount="47">
  <si>
    <t>Loss</t>
  </si>
  <si>
    <t>Win</t>
  </si>
  <si>
    <t>AWAY</t>
  </si>
  <si>
    <t>HOME</t>
  </si>
  <si>
    <t>Location</t>
  </si>
  <si>
    <t>Grade</t>
  </si>
  <si>
    <t>Time</t>
  </si>
  <si>
    <t>Date</t>
  </si>
  <si>
    <t>Wins</t>
  </si>
  <si>
    <t>Loses</t>
  </si>
  <si>
    <t>Rank</t>
  </si>
  <si>
    <t>Total Points Scored</t>
  </si>
  <si>
    <t>Total Points Allowed</t>
  </si>
  <si>
    <t>Total Points Scored Avg</t>
  </si>
  <si>
    <t>Total Points Allowed Avg</t>
  </si>
  <si>
    <t>Team</t>
  </si>
  <si>
    <t>HOME Score</t>
  </si>
  <si>
    <t>AWAY Score</t>
  </si>
  <si>
    <t>Week</t>
  </si>
  <si>
    <r>
      <rPr>
        <i/>
        <u/>
        <sz val="16"/>
        <color rgb="FFC00000"/>
        <rFont val="Calibri"/>
        <family val="2"/>
        <scheme val="minor"/>
      </rPr>
      <t xml:space="preserve">Instructions: when entering the score of the game, please make sure you put the </t>
    </r>
    <r>
      <rPr>
        <b/>
        <i/>
        <u/>
        <sz val="16"/>
        <color rgb="FFC00000"/>
        <rFont val="Calibri"/>
        <family val="2"/>
        <scheme val="minor"/>
      </rPr>
      <t>HOME team</t>
    </r>
    <r>
      <rPr>
        <i/>
        <u/>
        <sz val="16"/>
        <color rgb="FFC00000"/>
        <rFont val="Calibri"/>
        <family val="2"/>
        <scheme val="minor"/>
      </rPr>
      <t xml:space="preserve"> score and the </t>
    </r>
    <r>
      <rPr>
        <b/>
        <i/>
        <u/>
        <sz val="16"/>
        <color rgb="FFC00000"/>
        <rFont val="Calibri"/>
        <family val="2"/>
        <scheme val="minor"/>
      </rPr>
      <t>AWAY team</t>
    </r>
    <r>
      <rPr>
        <i/>
        <u/>
        <sz val="16"/>
        <color rgb="FFC00000"/>
        <rFont val="Calibri"/>
        <family val="2"/>
        <scheme val="minor"/>
      </rPr>
      <t xml:space="preserve"> score in the correct column.</t>
    </r>
  </si>
  <si>
    <r>
      <rPr>
        <b/>
        <u/>
        <sz val="36"/>
        <color rgb="FF2D3847"/>
        <rFont val="Calibri"/>
        <family val="2"/>
        <scheme val="minor"/>
      </rPr>
      <t>2022/2023 5-6 Girls Standings</t>
    </r>
    <r>
      <rPr>
        <b/>
        <sz val="36"/>
        <color theme="3"/>
        <rFont val="Calibri"/>
        <family val="2"/>
        <scheme val="minor"/>
      </rPr>
      <t xml:space="preserve"> </t>
    </r>
  </si>
  <si>
    <t>EYA-Rohrer</t>
  </si>
  <si>
    <t>LM1-Curtis</t>
  </si>
  <si>
    <t>LM3-Smith</t>
  </si>
  <si>
    <t>LM4-Abdelkarim</t>
  </si>
  <si>
    <t>LM5-Fay</t>
  </si>
  <si>
    <t>UM-Crone</t>
  </si>
  <si>
    <t>900am - 1000am</t>
  </si>
  <si>
    <t>5-6 Girls</t>
  </si>
  <si>
    <t>LMMS</t>
  </si>
  <si>
    <t>800am - 900am</t>
  </si>
  <si>
    <t>Eyer</t>
  </si>
  <si>
    <t>730pm - 830pm</t>
  </si>
  <si>
    <t>1030am - 1130am</t>
  </si>
  <si>
    <t>Macungie</t>
  </si>
  <si>
    <t>930am - 1030am</t>
  </si>
  <si>
    <t>830am - 930am</t>
  </si>
  <si>
    <t>630pm - 730pm</t>
  </si>
  <si>
    <t>1230pm - 130pm</t>
  </si>
  <si>
    <t>1130am - 1230pm</t>
  </si>
  <si>
    <t>800pm - 900pm</t>
  </si>
  <si>
    <t>600pm - 700pm</t>
  </si>
  <si>
    <t>700pm - 800pm</t>
  </si>
  <si>
    <t>100pm - 200pm</t>
  </si>
  <si>
    <t>EHS Auxillary</t>
  </si>
  <si>
    <t>LM2-Kvarta</t>
  </si>
  <si>
    <t xml:space="preserve">2022/2023 5/6 Girls Tournament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</si>
</sst>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36"/>
      <color rgb="FF2D3847"/>
      <name val="Calibri"/>
      <family val="2"/>
      <scheme val="minor"/>
    </font>
    <font>
      <b/>
      <i/>
      <u/>
      <sz val="16"/>
      <color rgb="FFC00000"/>
      <name val="Calibri"/>
      <family val="2"/>
      <scheme val="minor"/>
    </font>
    <font>
      <i/>
      <u/>
      <sz val="16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4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hidden="1"/>
    </xf>
    <xf numFmtId="1" fontId="3" fillId="5" borderId="1" xfId="0" applyNumberFormat="1" applyFont="1" applyFill="1" applyBorder="1" applyAlignment="1" applyProtection="1">
      <alignment horizontal="center"/>
      <protection hidden="1"/>
    </xf>
    <xf numFmtId="2" fontId="3" fillId="5" borderId="1" xfId="0" applyNumberFormat="1" applyFont="1" applyFill="1" applyBorder="1" applyAlignment="1" applyProtection="1">
      <alignment horizontal="center"/>
      <protection hidden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5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0" fillId="4" borderId="7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0" xfId="0" applyFill="1" applyAlignment="1">
      <alignment vertical="center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3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4" fontId="11" fillId="4" borderId="4" xfId="0" applyNumberFormat="1" applyFont="1" applyFill="1" applyBorder="1" applyAlignment="1" applyProtection="1">
      <alignment horizontal="center" vertical="center" wrapText="1"/>
      <protection hidden="1"/>
    </xf>
    <xf numFmtId="14" fontId="5" fillId="4" borderId="5" xfId="0" applyNumberFormat="1" applyFont="1" applyFill="1" applyBorder="1" applyAlignment="1" applyProtection="1">
      <alignment horizontal="center" vertical="center" wrapText="1"/>
      <protection hidden="1"/>
    </xf>
    <xf numFmtId="14" fontId="5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D38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11907</xdr:colOff>
      <xdr:row>0</xdr:row>
      <xdr:rowOff>148732</xdr:rowOff>
    </xdr:from>
    <xdr:to>
      <xdr:col>3</xdr:col>
      <xdr:colOff>449688</xdr:colOff>
      <xdr:row>2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794C3E-FFBA-C432-2053-A20DD90BA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861" y="148732"/>
          <a:ext cx="2092750" cy="119667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246063</xdr:colOff>
      <xdr:row>0</xdr:row>
      <xdr:rowOff>7938</xdr:rowOff>
    </xdr:from>
    <xdr:to>
      <xdr:col>5</xdr:col>
      <xdr:colOff>382219</xdr:colOff>
      <xdr:row>6</xdr:row>
      <xdr:rowOff>117968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EC6098-70E2-409A-8C3C-03A97AF20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463" y="7938"/>
          <a:ext cx="2079256" cy="120540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A5D4-8468-429A-856C-EDE61C07A82A}">
  <sheetPr codeName="Sheet1"/>
  <dimension ref="A1:L11"/>
  <sheetViews>
    <sheetView showGridLines="0" tabSelected="1" zoomScale="80" zoomScaleNormal="80" workbookViewId="0">
      <pane xSplit="10" ySplit="11" topLeftCell="K12" activePane="bottomRight" state="frozen"/>
      <selection pane="topRight" activeCell="K1" sqref="K1"/>
      <selection pane="bottomLeft" activeCell="A22" sqref="A22"/>
      <selection pane="bottomRight" activeCell="C8" sqref="C8"/>
    </sheetView>
  </sheetViews>
  <sheetFormatPr defaultColWidth="9.1328125" defaultRowHeight="23" customHeight="1" x14ac:dyDescent="0.45"/>
  <cols>
    <col min="1" max="1" width="7" style="8" customWidth="1"/>
    <col min="2" max="2" width="9.1328125" style="8"/>
    <col min="3" max="3" width="23.1328125" style="8" customWidth="1"/>
    <col min="4" max="6" width="24.1328125" style="8" customWidth="1"/>
    <col min="7" max="7" width="22.46484375" style="8" customWidth="1"/>
    <col min="8" max="8" width="24.1328125" style="8" customWidth="1"/>
    <col min="9" max="9" width="21.796875" style="8" customWidth="1"/>
    <col min="10" max="10" width="24.1328125" style="8" customWidth="1"/>
    <col min="11" max="16384" width="9.1328125" style="8"/>
  </cols>
  <sheetData>
    <row r="1" spans="1:12" s="4" customFormat="1" ht="23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4" customFormat="1" ht="77.25" customHeight="1" x14ac:dyDescent="0.45">
      <c r="A2" s="10"/>
      <c r="B2" s="10"/>
      <c r="C2" s="10"/>
      <c r="D2" s="46" t="s">
        <v>20</v>
      </c>
      <c r="E2" s="47"/>
      <c r="F2" s="47"/>
      <c r="G2" s="47"/>
      <c r="H2" s="47"/>
      <c r="I2" s="47"/>
      <c r="J2" s="47"/>
      <c r="K2" s="10"/>
      <c r="L2" s="10"/>
    </row>
    <row r="3" spans="1:12" s="10" customFormat="1" ht="7.5" customHeight="1" x14ac:dyDescent="0.45">
      <c r="D3" s="11"/>
      <c r="E3" s="12"/>
      <c r="F3" s="12"/>
      <c r="G3" s="12"/>
      <c r="H3" s="12"/>
      <c r="I3" s="12"/>
      <c r="J3" s="12"/>
    </row>
    <row r="4" spans="1:12" s="9" customFormat="1" ht="61.5" customHeight="1" x14ac:dyDescent="0.45">
      <c r="C4" s="5" t="s">
        <v>15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13</v>
      </c>
      <c r="I4" s="5" t="s">
        <v>12</v>
      </c>
      <c r="J4" s="5" t="s">
        <v>14</v>
      </c>
    </row>
    <row r="5" spans="1:12" ht="18" customHeight="1" x14ac:dyDescent="0.55000000000000004">
      <c r="C5" s="13" t="s">
        <v>21</v>
      </c>
      <c r="D5" s="14">
        <f>COUNTIF(Schedule_Score!K:K,Standings!C5)</f>
        <v>1</v>
      </c>
      <c r="E5" s="14">
        <f>COUNTIF(Schedule_Score!L:L,Standings!C5)</f>
        <v>7</v>
      </c>
      <c r="F5" s="14">
        <f t="shared" ref="F5:F11" si="0">_xlfn.RANK.EQ(D5,$D$5:$D$11,0)+COUNTIFS($D$5:$D$11,D5,$J$5:$J$11,"&lt;"&amp;J5)</f>
        <v>7</v>
      </c>
      <c r="G5" s="15">
        <f>SUMIF(Schedule_Score!$G:$G,C5,Schedule_Score!I:I)+SUMIF(Schedule_Score!$H:$H,C5,Schedule_Score!J:J)</f>
        <v>91</v>
      </c>
      <c r="H5" s="16">
        <f t="shared" ref="H5:H11" si="1">IFERROR(G5/(D5+E5),0)</f>
        <v>11.375</v>
      </c>
      <c r="I5" s="15">
        <f>SUMIF(Schedule_Score!$G:$G,C5,Schedule_Score!J:J)+SUMIF(Schedule_Score!$H:$H,C5,Schedule_Score!I:I)</f>
        <v>142</v>
      </c>
      <c r="J5" s="16">
        <f t="shared" ref="J5:J11" si="2">IFERROR(I5/(D5+E5),0)</f>
        <v>17.75</v>
      </c>
    </row>
    <row r="6" spans="1:12" ht="18.5" customHeight="1" x14ac:dyDescent="0.55000000000000004">
      <c r="C6" s="13" t="s">
        <v>22</v>
      </c>
      <c r="D6" s="14">
        <f>COUNTIF(Schedule_Score!K:K,Standings!C6)</f>
        <v>6</v>
      </c>
      <c r="E6" s="14">
        <f>COUNTIF(Schedule_Score!L:L,Standings!C6)</f>
        <v>1</v>
      </c>
      <c r="F6" s="14">
        <f t="shared" si="0"/>
        <v>1</v>
      </c>
      <c r="G6" s="15">
        <f>SUMIF(Schedule_Score!$G:$G,C6,Schedule_Score!I:I)+SUMIF(Schedule_Score!$H:$H,C6,Schedule_Score!J:J)</f>
        <v>115</v>
      </c>
      <c r="H6" s="16">
        <f t="shared" si="1"/>
        <v>16.428571428571427</v>
      </c>
      <c r="I6" s="15">
        <f>SUMIF(Schedule_Score!$G:$G,C6,Schedule_Score!J:J)+SUMIF(Schedule_Score!$H:$H,C6,Schedule_Score!I:I)</f>
        <v>58</v>
      </c>
      <c r="J6" s="16">
        <f t="shared" si="2"/>
        <v>8.2857142857142865</v>
      </c>
    </row>
    <row r="7" spans="1:12" ht="18.5" customHeight="1" x14ac:dyDescent="0.55000000000000004">
      <c r="C7" s="13" t="s">
        <v>45</v>
      </c>
      <c r="D7" s="14">
        <f>COUNTIF(Schedule_Score!K:K,Standings!C7)</f>
        <v>6</v>
      </c>
      <c r="E7" s="14">
        <f>COUNTIF(Schedule_Score!L:L,Standings!C7)</f>
        <v>1</v>
      </c>
      <c r="F7" s="14">
        <f t="shared" si="0"/>
        <v>2</v>
      </c>
      <c r="G7" s="15">
        <f>SUMIF(Schedule_Score!$G:$G,C7,Schedule_Score!I:I)+SUMIF(Schedule_Score!$H:$H,C7,Schedule_Score!J:J)</f>
        <v>113</v>
      </c>
      <c r="H7" s="16">
        <f t="shared" si="1"/>
        <v>16.142857142857142</v>
      </c>
      <c r="I7" s="15">
        <f>SUMIF(Schedule_Score!$G:$G,C7,Schedule_Score!J:J)+SUMIF(Schedule_Score!$H:$H,C7,Schedule_Score!I:I)</f>
        <v>69</v>
      </c>
      <c r="J7" s="16">
        <f t="shared" si="2"/>
        <v>9.8571428571428577</v>
      </c>
    </row>
    <row r="8" spans="1:12" ht="18.5" customHeight="1" x14ac:dyDescent="0.55000000000000004">
      <c r="C8" s="13" t="s">
        <v>23</v>
      </c>
      <c r="D8" s="14">
        <f>COUNTIF(Schedule_Score!K:K,Standings!C8)</f>
        <v>2</v>
      </c>
      <c r="E8" s="14">
        <f>COUNTIF(Schedule_Score!L:L,Standings!C8)</f>
        <v>5</v>
      </c>
      <c r="F8" s="14">
        <f t="shared" si="0"/>
        <v>5</v>
      </c>
      <c r="G8" s="15">
        <f>SUMIF(Schedule_Score!$G:$G,C8,Schedule_Score!I:I)+SUMIF(Schedule_Score!$H:$H,C8,Schedule_Score!J:J)</f>
        <v>70</v>
      </c>
      <c r="H8" s="16">
        <f t="shared" si="1"/>
        <v>10</v>
      </c>
      <c r="I8" s="15">
        <f>SUMIF(Schedule_Score!$G:$G,C8,Schedule_Score!J:J)+SUMIF(Schedule_Score!$H:$H,C8,Schedule_Score!I:I)</f>
        <v>97</v>
      </c>
      <c r="J8" s="16">
        <f t="shared" si="2"/>
        <v>13.857142857142858</v>
      </c>
    </row>
    <row r="9" spans="1:12" ht="18.5" customHeight="1" x14ac:dyDescent="0.55000000000000004">
      <c r="C9" s="13" t="s">
        <v>24</v>
      </c>
      <c r="D9" s="14">
        <f>COUNTIF(Schedule_Score!K:K,Standings!C9)</f>
        <v>3</v>
      </c>
      <c r="E9" s="14">
        <f>COUNTIF(Schedule_Score!L:L,Standings!C9)</f>
        <v>3</v>
      </c>
      <c r="F9" s="14">
        <f t="shared" si="0"/>
        <v>4</v>
      </c>
      <c r="G9" s="15">
        <f>SUMIF(Schedule_Score!$G:$G,C9,Schedule_Score!I:I)+SUMIF(Schedule_Score!$H:$H,C9,Schedule_Score!J:J)</f>
        <v>103</v>
      </c>
      <c r="H9" s="16">
        <f t="shared" si="1"/>
        <v>17.166666666666668</v>
      </c>
      <c r="I9" s="15">
        <f>SUMIF(Schedule_Score!$G:$G,C9,Schedule_Score!J:J)+SUMIF(Schedule_Score!$H:$H,C9,Schedule_Score!I:I)</f>
        <v>74</v>
      </c>
      <c r="J9" s="16">
        <f t="shared" si="2"/>
        <v>12.333333333333334</v>
      </c>
    </row>
    <row r="10" spans="1:12" ht="18.5" customHeight="1" x14ac:dyDescent="0.55000000000000004">
      <c r="C10" s="13" t="s">
        <v>25</v>
      </c>
      <c r="D10" s="14">
        <f>COUNTIF(Schedule_Score!K:K,Standings!C10)</f>
        <v>4</v>
      </c>
      <c r="E10" s="14">
        <f>COUNTIF(Schedule_Score!L:L,Standings!C10)</f>
        <v>2</v>
      </c>
      <c r="F10" s="14">
        <f t="shared" si="0"/>
        <v>3</v>
      </c>
      <c r="G10" s="15">
        <f>SUMIF(Schedule_Score!$G:$G,C10,Schedule_Score!I:I)+SUMIF(Schedule_Score!$H:$H,C10,Schedule_Score!J:J)</f>
        <v>105</v>
      </c>
      <c r="H10" s="16">
        <f t="shared" si="1"/>
        <v>17.5</v>
      </c>
      <c r="I10" s="15">
        <f>SUMIF(Schedule_Score!$G:$G,C10,Schedule_Score!J:J)+SUMIF(Schedule_Score!$H:$H,C10,Schedule_Score!I:I)</f>
        <v>106</v>
      </c>
      <c r="J10" s="16">
        <f t="shared" si="2"/>
        <v>17.666666666666668</v>
      </c>
    </row>
    <row r="11" spans="1:12" ht="18.5" customHeight="1" x14ac:dyDescent="0.55000000000000004">
      <c r="C11" s="13" t="s">
        <v>26</v>
      </c>
      <c r="D11" s="14">
        <f>COUNTIF(Schedule_Score!K:K,Standings!C11)</f>
        <v>1</v>
      </c>
      <c r="E11" s="14">
        <f>COUNTIF(Schedule_Score!L:L,Standings!C11)</f>
        <v>4</v>
      </c>
      <c r="F11" s="14">
        <f t="shared" si="0"/>
        <v>6</v>
      </c>
      <c r="G11" s="15">
        <f>SUMIF(Schedule_Score!$G:$G,C11,Schedule_Score!I:I)+SUMIF(Schedule_Score!$H:$H,C11,Schedule_Score!J:J)</f>
        <v>33</v>
      </c>
      <c r="H11" s="16">
        <f t="shared" si="1"/>
        <v>6.6</v>
      </c>
      <c r="I11" s="15">
        <f>SUMIF(Schedule_Score!$G:$G,C11,Schedule_Score!J:J)+SUMIF(Schedule_Score!$H:$H,C11,Schedule_Score!I:I)</f>
        <v>84</v>
      </c>
      <c r="J11" s="16">
        <f t="shared" si="2"/>
        <v>16.8</v>
      </c>
    </row>
  </sheetData>
  <sheetProtection algorithmName="SHA-512" hashValue="jwbkAjaEilVVnLXeXumCLiqRYPZdo0VjmWn734tnsPami17cpz/DdUHI/+Umj0iw2WsAFKemlurbLeBvpriKvw==" saltValue="FXdNHKwaIrppCOuZtqC/Cg==" spinCount="100000" sheet="1" selectLockedCells="1" selectUnlockedCells="1"/>
  <mergeCells count="1">
    <mergeCell ref="D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8E75-F835-4824-9DFE-65F33D88FE44}">
  <sheetPr codeName="Sheet2"/>
  <dimension ref="B1:L71"/>
  <sheetViews>
    <sheetView showGridLines="0" zoomScale="80" zoomScaleNormal="80" workbookViewId="0">
      <pane ySplit="3" topLeftCell="A4" activePane="bottomLeft" state="frozen"/>
      <selection pane="bottomLeft" activeCell="I4" sqref="I4"/>
    </sheetView>
  </sheetViews>
  <sheetFormatPr defaultColWidth="9.1328125" defaultRowHeight="32" customHeight="1" x14ac:dyDescent="0.45"/>
  <cols>
    <col min="1" max="1" width="2.1328125" style="1" customWidth="1"/>
    <col min="2" max="2" width="9.19921875" style="2" bestFit="1" customWidth="1"/>
    <col min="3" max="3" width="15.33203125" style="1" bestFit="1" customWidth="1"/>
    <col min="4" max="4" width="11" style="1" customWidth="1"/>
    <col min="5" max="5" width="10.86328125" style="1" customWidth="1"/>
    <col min="6" max="6" width="12" style="1" bestFit="1" customWidth="1"/>
    <col min="7" max="8" width="14.33203125" style="1" bestFit="1" customWidth="1"/>
    <col min="9" max="9" width="15.796875" style="1" customWidth="1"/>
    <col min="10" max="10" width="14.86328125" style="1" customWidth="1"/>
    <col min="11" max="12" width="21.86328125" style="1" customWidth="1"/>
    <col min="13" max="16384" width="9.1328125" style="1"/>
  </cols>
  <sheetData>
    <row r="1" spans="2:12" ht="6" customHeight="1" x14ac:dyDescent="0.45"/>
    <row r="2" spans="2:12" ht="45" customHeight="1" x14ac:dyDescent="0.45"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2:12" s="3" customFormat="1" ht="48.75" customHeight="1" x14ac:dyDescent="0.45">
      <c r="B3" s="6" t="s">
        <v>7</v>
      </c>
      <c r="C3" s="7" t="s">
        <v>6</v>
      </c>
      <c r="D3" s="7" t="s">
        <v>18</v>
      </c>
      <c r="E3" s="7" t="s">
        <v>5</v>
      </c>
      <c r="F3" s="7" t="s">
        <v>4</v>
      </c>
      <c r="G3" s="7" t="s">
        <v>3</v>
      </c>
      <c r="H3" s="7" t="s">
        <v>2</v>
      </c>
      <c r="I3" s="7" t="s">
        <v>16</v>
      </c>
      <c r="J3" s="7" t="s">
        <v>17</v>
      </c>
      <c r="K3" s="7" t="s">
        <v>1</v>
      </c>
      <c r="L3" s="7" t="s">
        <v>0</v>
      </c>
    </row>
    <row r="4" spans="2:12" ht="32" customHeight="1" x14ac:dyDescent="0.45">
      <c r="B4" s="17">
        <v>44933</v>
      </c>
      <c r="C4" s="18" t="s">
        <v>27</v>
      </c>
      <c r="D4" s="18">
        <v>1</v>
      </c>
      <c r="E4" s="18" t="s">
        <v>28</v>
      </c>
      <c r="F4" s="18" t="s">
        <v>29</v>
      </c>
      <c r="G4" s="18" t="s">
        <v>45</v>
      </c>
      <c r="H4" s="18" t="s">
        <v>22</v>
      </c>
      <c r="I4" s="19">
        <v>8</v>
      </c>
      <c r="J4" s="19">
        <v>16</v>
      </c>
      <c r="K4" s="20" t="str">
        <f t="shared" ref="K4:K35" si="0">IF(I4&gt;J4,G4,IF(J4&gt;I4,H4,""))</f>
        <v>LM1-Curtis</v>
      </c>
      <c r="L4" s="20" t="str">
        <f t="shared" ref="L4:L35" si="1">IF(I4&lt;J4,G4,IF(J4="","",H4))</f>
        <v>LM2-Kvarta</v>
      </c>
    </row>
    <row r="5" spans="2:12" ht="32" customHeight="1" x14ac:dyDescent="0.45">
      <c r="B5" s="17">
        <v>44934</v>
      </c>
      <c r="C5" s="18" t="s">
        <v>30</v>
      </c>
      <c r="D5" s="18">
        <v>1</v>
      </c>
      <c r="E5" s="18" t="s">
        <v>28</v>
      </c>
      <c r="F5" s="18" t="s">
        <v>31</v>
      </c>
      <c r="G5" s="18" t="s">
        <v>25</v>
      </c>
      <c r="H5" s="18" t="s">
        <v>21</v>
      </c>
      <c r="I5" s="19">
        <v>26</v>
      </c>
      <c r="J5" s="19">
        <v>18</v>
      </c>
      <c r="K5" s="20" t="str">
        <f t="shared" si="0"/>
        <v>LM5-Fay</v>
      </c>
      <c r="L5" s="20" t="str">
        <f t="shared" si="1"/>
        <v>EYA-Rohrer</v>
      </c>
    </row>
    <row r="6" spans="2:12" ht="32" customHeight="1" x14ac:dyDescent="0.45">
      <c r="B6" s="17">
        <v>44936</v>
      </c>
      <c r="C6" s="18" t="s">
        <v>32</v>
      </c>
      <c r="D6" s="18">
        <v>1</v>
      </c>
      <c r="E6" s="18" t="s">
        <v>28</v>
      </c>
      <c r="F6" s="18" t="s">
        <v>29</v>
      </c>
      <c r="G6" s="18" t="s">
        <v>24</v>
      </c>
      <c r="H6" s="18" t="s">
        <v>26</v>
      </c>
      <c r="I6" s="19">
        <v>41</v>
      </c>
      <c r="J6" s="19">
        <v>6</v>
      </c>
      <c r="K6" s="20" t="str">
        <f t="shared" si="0"/>
        <v>LM4-Abdelkarim</v>
      </c>
      <c r="L6" s="20" t="str">
        <f t="shared" si="1"/>
        <v>UM-Crone</v>
      </c>
    </row>
    <row r="7" spans="2:12" ht="32" customHeight="1" x14ac:dyDescent="0.45">
      <c r="B7" s="21">
        <v>44940</v>
      </c>
      <c r="C7" s="22" t="s">
        <v>33</v>
      </c>
      <c r="D7" s="22">
        <v>2</v>
      </c>
      <c r="E7" s="22" t="s">
        <v>28</v>
      </c>
      <c r="F7" s="22" t="s">
        <v>34</v>
      </c>
      <c r="G7" s="22" t="s">
        <v>22</v>
      </c>
      <c r="H7" s="22" t="s">
        <v>26</v>
      </c>
      <c r="I7" s="23">
        <v>10</v>
      </c>
      <c r="J7" s="23">
        <v>3</v>
      </c>
      <c r="K7" s="24" t="str">
        <f t="shared" si="0"/>
        <v>LM1-Curtis</v>
      </c>
      <c r="L7" s="24" t="str">
        <f t="shared" si="1"/>
        <v>UM-Crone</v>
      </c>
    </row>
    <row r="8" spans="2:12" ht="32" customHeight="1" x14ac:dyDescent="0.45">
      <c r="B8" s="21">
        <v>44940</v>
      </c>
      <c r="C8" s="22" t="s">
        <v>35</v>
      </c>
      <c r="D8" s="22">
        <v>2</v>
      </c>
      <c r="E8" s="22" t="s">
        <v>28</v>
      </c>
      <c r="F8" s="22" t="s">
        <v>34</v>
      </c>
      <c r="G8" s="27" t="s">
        <v>45</v>
      </c>
      <c r="H8" s="22" t="s">
        <v>25</v>
      </c>
      <c r="I8" s="23">
        <v>23</v>
      </c>
      <c r="J8" s="23">
        <v>12</v>
      </c>
      <c r="K8" s="24" t="str">
        <f t="shared" si="0"/>
        <v>LM2-Kvarta</v>
      </c>
      <c r="L8" s="24" t="str">
        <f t="shared" si="1"/>
        <v>LM5-Fay</v>
      </c>
    </row>
    <row r="9" spans="2:12" ht="32" customHeight="1" x14ac:dyDescent="0.45">
      <c r="B9" s="21">
        <v>44940</v>
      </c>
      <c r="C9" s="22" t="s">
        <v>36</v>
      </c>
      <c r="D9" s="22">
        <v>2</v>
      </c>
      <c r="E9" s="22" t="s">
        <v>28</v>
      </c>
      <c r="F9" s="22" t="s">
        <v>34</v>
      </c>
      <c r="G9" s="22" t="s">
        <v>23</v>
      </c>
      <c r="H9" s="22" t="s">
        <v>24</v>
      </c>
      <c r="I9" s="23">
        <v>11</v>
      </c>
      <c r="J9" s="23">
        <v>16</v>
      </c>
      <c r="K9" s="24" t="str">
        <f t="shared" si="0"/>
        <v>LM4-Abdelkarim</v>
      </c>
      <c r="L9" s="24" t="str">
        <f t="shared" si="1"/>
        <v>LM3-Smith</v>
      </c>
    </row>
    <row r="10" spans="2:12" ht="32" customHeight="1" x14ac:dyDescent="0.45">
      <c r="B10" s="17">
        <v>44950</v>
      </c>
      <c r="C10" s="18" t="s">
        <v>32</v>
      </c>
      <c r="D10" s="18">
        <v>3</v>
      </c>
      <c r="E10" s="18" t="s">
        <v>28</v>
      </c>
      <c r="F10" s="18" t="s">
        <v>29</v>
      </c>
      <c r="G10" s="18" t="s">
        <v>21</v>
      </c>
      <c r="H10" s="18" t="s">
        <v>45</v>
      </c>
      <c r="I10" s="19">
        <v>9</v>
      </c>
      <c r="J10" s="19">
        <v>26</v>
      </c>
      <c r="K10" s="20" t="str">
        <f t="shared" si="0"/>
        <v>LM2-Kvarta</v>
      </c>
      <c r="L10" s="20" t="str">
        <f t="shared" si="1"/>
        <v>EYA-Rohrer</v>
      </c>
    </row>
    <row r="11" spans="2:12" ht="32" customHeight="1" x14ac:dyDescent="0.45">
      <c r="B11" s="21">
        <v>44954</v>
      </c>
      <c r="C11" s="22" t="s">
        <v>35</v>
      </c>
      <c r="D11" s="22">
        <v>4</v>
      </c>
      <c r="E11" s="22" t="s">
        <v>28</v>
      </c>
      <c r="F11" s="22" t="s">
        <v>34</v>
      </c>
      <c r="G11" s="22" t="s">
        <v>21</v>
      </c>
      <c r="H11" s="22" t="s">
        <v>22</v>
      </c>
      <c r="I11" s="23">
        <v>10</v>
      </c>
      <c r="J11" s="23">
        <v>30</v>
      </c>
      <c r="K11" s="24" t="str">
        <f t="shared" si="0"/>
        <v>LM1-Curtis</v>
      </c>
      <c r="L11" s="24" t="str">
        <f t="shared" si="1"/>
        <v>EYA-Rohrer</v>
      </c>
    </row>
    <row r="12" spans="2:12" ht="32" customHeight="1" x14ac:dyDescent="0.45">
      <c r="B12" s="21">
        <v>44954</v>
      </c>
      <c r="C12" s="22" t="s">
        <v>36</v>
      </c>
      <c r="D12" s="22">
        <v>4</v>
      </c>
      <c r="E12" s="22" t="s">
        <v>28</v>
      </c>
      <c r="F12" s="22" t="s">
        <v>34</v>
      </c>
      <c r="G12" s="27" t="s">
        <v>45</v>
      </c>
      <c r="H12" s="22" t="s">
        <v>23</v>
      </c>
      <c r="I12" s="23">
        <v>19</v>
      </c>
      <c r="J12" s="23">
        <v>15</v>
      </c>
      <c r="K12" s="24" t="str">
        <f t="shared" si="0"/>
        <v>LM2-Kvarta</v>
      </c>
      <c r="L12" s="24" t="str">
        <f t="shared" si="1"/>
        <v>LM3-Smith</v>
      </c>
    </row>
    <row r="13" spans="2:12" ht="32" customHeight="1" x14ac:dyDescent="0.45">
      <c r="B13" s="17">
        <v>44961</v>
      </c>
      <c r="C13" s="18" t="s">
        <v>33</v>
      </c>
      <c r="D13" s="18">
        <v>5</v>
      </c>
      <c r="E13" s="18" t="s">
        <v>28</v>
      </c>
      <c r="F13" s="18" t="s">
        <v>34</v>
      </c>
      <c r="G13" s="18" t="s">
        <v>26</v>
      </c>
      <c r="H13" s="18" t="s">
        <v>21</v>
      </c>
      <c r="I13" s="19">
        <v>8</v>
      </c>
      <c r="J13" s="19">
        <v>6</v>
      </c>
      <c r="K13" s="20" t="str">
        <f t="shared" si="0"/>
        <v>UM-Crone</v>
      </c>
      <c r="L13" s="20" t="str">
        <f t="shared" si="1"/>
        <v>EYA-Rohrer</v>
      </c>
    </row>
    <row r="14" spans="2:12" ht="32" customHeight="1" x14ac:dyDescent="0.45">
      <c r="B14" s="17">
        <v>44961</v>
      </c>
      <c r="C14" s="18" t="s">
        <v>35</v>
      </c>
      <c r="D14" s="18">
        <v>5</v>
      </c>
      <c r="E14" s="18" t="s">
        <v>28</v>
      </c>
      <c r="F14" s="18" t="s">
        <v>34</v>
      </c>
      <c r="G14" s="18" t="s">
        <v>24</v>
      </c>
      <c r="H14" s="18" t="s">
        <v>45</v>
      </c>
      <c r="I14" s="19">
        <v>8</v>
      </c>
      <c r="J14" s="19">
        <v>14</v>
      </c>
      <c r="K14" s="20" t="str">
        <f t="shared" si="0"/>
        <v>LM2-Kvarta</v>
      </c>
      <c r="L14" s="20" t="str">
        <f t="shared" si="1"/>
        <v>LM4-Abdelkarim</v>
      </c>
    </row>
    <row r="15" spans="2:12" ht="32" customHeight="1" x14ac:dyDescent="0.45">
      <c r="B15" s="17">
        <v>44961</v>
      </c>
      <c r="C15" s="18" t="s">
        <v>36</v>
      </c>
      <c r="D15" s="18">
        <v>5</v>
      </c>
      <c r="E15" s="18" t="s">
        <v>28</v>
      </c>
      <c r="F15" s="18" t="s">
        <v>34</v>
      </c>
      <c r="G15" s="18" t="s">
        <v>22</v>
      </c>
      <c r="H15" s="18" t="s">
        <v>23</v>
      </c>
      <c r="I15" s="19">
        <v>14</v>
      </c>
      <c r="J15" s="19">
        <v>5</v>
      </c>
      <c r="K15" s="20" t="str">
        <f t="shared" si="0"/>
        <v>LM1-Curtis</v>
      </c>
      <c r="L15" s="20" t="str">
        <f t="shared" si="1"/>
        <v>LM3-Smith</v>
      </c>
    </row>
    <row r="16" spans="2:12" ht="32" customHeight="1" x14ac:dyDescent="0.45">
      <c r="B16" s="26">
        <v>44964</v>
      </c>
      <c r="C16" s="27" t="s">
        <v>32</v>
      </c>
      <c r="D16" s="27">
        <v>5</v>
      </c>
      <c r="E16" s="27" t="s">
        <v>28</v>
      </c>
      <c r="F16" s="27" t="s">
        <v>29</v>
      </c>
      <c r="G16" s="27" t="s">
        <v>25</v>
      </c>
      <c r="H16" s="27" t="s">
        <v>23</v>
      </c>
      <c r="I16" s="28">
        <v>19</v>
      </c>
      <c r="J16" s="28">
        <v>12</v>
      </c>
      <c r="K16" s="29" t="str">
        <f t="shared" si="0"/>
        <v>LM5-Fay</v>
      </c>
      <c r="L16" s="29" t="str">
        <f t="shared" si="1"/>
        <v>LM3-Smith</v>
      </c>
    </row>
    <row r="17" spans="2:12" ht="32" customHeight="1" x14ac:dyDescent="0.45">
      <c r="B17" s="26">
        <v>44964</v>
      </c>
      <c r="C17" s="27" t="s">
        <v>37</v>
      </c>
      <c r="D17" s="27">
        <v>5</v>
      </c>
      <c r="E17" s="27" t="s">
        <v>28</v>
      </c>
      <c r="F17" s="27" t="s">
        <v>29</v>
      </c>
      <c r="G17" s="27" t="s">
        <v>24</v>
      </c>
      <c r="H17" s="27" t="s">
        <v>22</v>
      </c>
      <c r="I17" s="28">
        <v>12</v>
      </c>
      <c r="J17" s="28">
        <v>18</v>
      </c>
      <c r="K17" s="29" t="str">
        <f t="shared" si="0"/>
        <v>LM1-Curtis</v>
      </c>
      <c r="L17" s="29" t="str">
        <f t="shared" si="1"/>
        <v>LM4-Abdelkarim</v>
      </c>
    </row>
    <row r="18" spans="2:12" ht="32" customHeight="1" x14ac:dyDescent="0.45">
      <c r="B18" s="21">
        <v>44968</v>
      </c>
      <c r="C18" s="22" t="s">
        <v>38</v>
      </c>
      <c r="D18" s="22">
        <v>6</v>
      </c>
      <c r="E18" s="22" t="s">
        <v>28</v>
      </c>
      <c r="F18" s="22" t="s">
        <v>29</v>
      </c>
      <c r="G18" s="22" t="s">
        <v>23</v>
      </c>
      <c r="H18" s="22" t="s">
        <v>21</v>
      </c>
      <c r="I18" s="23">
        <v>13</v>
      </c>
      <c r="J18" s="23">
        <v>8</v>
      </c>
      <c r="K18" s="24" t="str">
        <f t="shared" si="0"/>
        <v>LM3-Smith</v>
      </c>
      <c r="L18" s="24" t="str">
        <f t="shared" si="1"/>
        <v>EYA-Rohrer</v>
      </c>
    </row>
    <row r="19" spans="2:12" ht="32" customHeight="1" x14ac:dyDescent="0.45">
      <c r="B19" s="21">
        <v>44968</v>
      </c>
      <c r="C19" s="22" t="s">
        <v>33</v>
      </c>
      <c r="D19" s="22">
        <v>6</v>
      </c>
      <c r="E19" s="22" t="s">
        <v>28</v>
      </c>
      <c r="F19" s="22" t="s">
        <v>29</v>
      </c>
      <c r="G19" s="22" t="s">
        <v>24</v>
      </c>
      <c r="H19" s="22" t="s">
        <v>25</v>
      </c>
      <c r="I19" s="23">
        <v>11</v>
      </c>
      <c r="J19" s="23">
        <v>14</v>
      </c>
      <c r="K19" s="24" t="str">
        <f t="shared" si="0"/>
        <v>LM5-Fay</v>
      </c>
      <c r="L19" s="24" t="str">
        <f t="shared" si="1"/>
        <v>LM4-Abdelkarim</v>
      </c>
    </row>
    <row r="20" spans="2:12" ht="32" customHeight="1" x14ac:dyDescent="0.45">
      <c r="B20" s="21">
        <v>44968</v>
      </c>
      <c r="C20" s="22" t="s">
        <v>39</v>
      </c>
      <c r="D20" s="22">
        <v>6</v>
      </c>
      <c r="E20" s="22" t="s">
        <v>28</v>
      </c>
      <c r="F20" s="22" t="s">
        <v>29</v>
      </c>
      <c r="G20" s="25" t="s">
        <v>45</v>
      </c>
      <c r="H20" s="22" t="s">
        <v>26</v>
      </c>
      <c r="I20" s="23">
        <v>15</v>
      </c>
      <c r="J20" s="23">
        <v>6</v>
      </c>
      <c r="K20" s="24" t="str">
        <f t="shared" si="0"/>
        <v>LM2-Kvarta</v>
      </c>
      <c r="L20" s="24" t="str">
        <f t="shared" si="1"/>
        <v>UM-Crone</v>
      </c>
    </row>
    <row r="21" spans="2:12" ht="32" customHeight="1" x14ac:dyDescent="0.45">
      <c r="B21" s="17">
        <v>44972</v>
      </c>
      <c r="C21" s="18" t="s">
        <v>40</v>
      </c>
      <c r="D21" s="18">
        <v>7</v>
      </c>
      <c r="E21" s="18" t="s">
        <v>28</v>
      </c>
      <c r="F21" s="18" t="s">
        <v>34</v>
      </c>
      <c r="G21" s="18" t="s">
        <v>21</v>
      </c>
      <c r="H21" s="18" t="s">
        <v>24</v>
      </c>
      <c r="I21" s="19">
        <v>11</v>
      </c>
      <c r="J21" s="19">
        <v>15</v>
      </c>
      <c r="K21" s="20" t="str">
        <f t="shared" si="0"/>
        <v>LM4-Abdelkarim</v>
      </c>
      <c r="L21" s="20" t="str">
        <f t="shared" si="1"/>
        <v>EYA-Rohrer</v>
      </c>
    </row>
    <row r="22" spans="2:12" ht="32" customHeight="1" x14ac:dyDescent="0.45">
      <c r="B22" s="17">
        <v>44972</v>
      </c>
      <c r="C22" s="18" t="s">
        <v>41</v>
      </c>
      <c r="D22" s="18">
        <v>7</v>
      </c>
      <c r="E22" s="18" t="s">
        <v>28</v>
      </c>
      <c r="F22" s="18" t="s">
        <v>34</v>
      </c>
      <c r="G22" s="18" t="s">
        <v>26</v>
      </c>
      <c r="H22" s="18" t="s">
        <v>23</v>
      </c>
      <c r="I22" s="19">
        <v>10</v>
      </c>
      <c r="J22" s="19">
        <v>12</v>
      </c>
      <c r="K22" s="20" t="str">
        <f t="shared" si="0"/>
        <v>LM3-Smith</v>
      </c>
      <c r="L22" s="20" t="str">
        <f t="shared" si="1"/>
        <v>UM-Crone</v>
      </c>
    </row>
    <row r="23" spans="2:12" ht="32" customHeight="1" x14ac:dyDescent="0.45">
      <c r="B23" s="17">
        <v>44972</v>
      </c>
      <c r="C23" s="18" t="s">
        <v>42</v>
      </c>
      <c r="D23" s="18">
        <v>7</v>
      </c>
      <c r="E23" s="18" t="s">
        <v>28</v>
      </c>
      <c r="F23" s="18" t="s">
        <v>34</v>
      </c>
      <c r="G23" s="18" t="s">
        <v>22</v>
      </c>
      <c r="H23" s="18" t="s">
        <v>25</v>
      </c>
      <c r="I23" s="19">
        <v>24</v>
      </c>
      <c r="J23" s="19">
        <v>12</v>
      </c>
      <c r="K23" s="20" t="str">
        <f t="shared" si="0"/>
        <v>LM1-Curtis</v>
      </c>
      <c r="L23" s="20" t="str">
        <f t="shared" si="1"/>
        <v>LM5-Fay</v>
      </c>
    </row>
    <row r="24" spans="2:12" ht="32" customHeight="1" x14ac:dyDescent="0.45">
      <c r="B24" s="21">
        <v>44982</v>
      </c>
      <c r="C24" s="22" t="s">
        <v>33</v>
      </c>
      <c r="D24" s="22">
        <v>8</v>
      </c>
      <c r="E24" s="22" t="s">
        <v>28</v>
      </c>
      <c r="F24" s="22" t="s">
        <v>34</v>
      </c>
      <c r="G24" s="22" t="s">
        <v>25</v>
      </c>
      <c r="H24" s="22" t="s">
        <v>21</v>
      </c>
      <c r="I24" s="23">
        <v>22</v>
      </c>
      <c r="J24" s="23">
        <v>18</v>
      </c>
      <c r="K24" s="24" t="str">
        <f t="shared" si="0"/>
        <v>LM5-Fay</v>
      </c>
      <c r="L24" s="24" t="str">
        <f t="shared" si="1"/>
        <v>EYA-Rohrer</v>
      </c>
    </row>
    <row r="25" spans="2:12" ht="32" customHeight="1" x14ac:dyDescent="0.45">
      <c r="B25" s="21">
        <v>44982</v>
      </c>
      <c r="C25" s="22" t="s">
        <v>35</v>
      </c>
      <c r="D25" s="22">
        <v>8</v>
      </c>
      <c r="E25" s="22" t="s">
        <v>28</v>
      </c>
      <c r="F25" s="22" t="s">
        <v>34</v>
      </c>
      <c r="G25" s="22" t="s">
        <v>26</v>
      </c>
      <c r="H25" s="22" t="s">
        <v>24</v>
      </c>
      <c r="I25" s="23"/>
      <c r="J25" s="23"/>
      <c r="K25" s="24" t="str">
        <f t="shared" si="0"/>
        <v/>
      </c>
      <c r="L25" s="24" t="str">
        <f t="shared" si="1"/>
        <v/>
      </c>
    </row>
    <row r="26" spans="2:12" ht="32" customHeight="1" x14ac:dyDescent="0.45">
      <c r="B26" s="21">
        <v>44982</v>
      </c>
      <c r="C26" s="22" t="s">
        <v>36</v>
      </c>
      <c r="D26" s="22">
        <v>8</v>
      </c>
      <c r="E26" s="22" t="s">
        <v>28</v>
      </c>
      <c r="F26" s="22" t="s">
        <v>34</v>
      </c>
      <c r="G26" s="22" t="s">
        <v>22</v>
      </c>
      <c r="H26" s="25" t="s">
        <v>45</v>
      </c>
      <c r="I26" s="23">
        <v>3</v>
      </c>
      <c r="J26" s="23">
        <v>8</v>
      </c>
      <c r="K26" s="24" t="str">
        <f t="shared" si="0"/>
        <v>LM2-Kvarta</v>
      </c>
      <c r="L26" s="24" t="str">
        <f t="shared" si="1"/>
        <v>LM1-Curtis</v>
      </c>
    </row>
    <row r="27" spans="2:12" ht="32" customHeight="1" x14ac:dyDescent="0.45">
      <c r="B27" s="21">
        <v>44983</v>
      </c>
      <c r="C27" s="22" t="s">
        <v>43</v>
      </c>
      <c r="D27" s="22">
        <v>8</v>
      </c>
      <c r="E27" s="22" t="s">
        <v>28</v>
      </c>
      <c r="F27" s="22" t="s">
        <v>44</v>
      </c>
      <c r="G27" s="22" t="s">
        <v>23</v>
      </c>
      <c r="H27" s="22" t="s">
        <v>21</v>
      </c>
      <c r="I27" s="23">
        <v>2</v>
      </c>
      <c r="J27" s="23">
        <v>11</v>
      </c>
      <c r="K27" s="24" t="str">
        <f t="shared" si="0"/>
        <v>EYA-Rohrer</v>
      </c>
      <c r="L27" s="24" t="str">
        <f t="shared" si="1"/>
        <v>LM3-Smith</v>
      </c>
    </row>
    <row r="28" spans="2:12" ht="32" customHeight="1" x14ac:dyDescent="0.45">
      <c r="B28" s="21">
        <v>44984</v>
      </c>
      <c r="C28" s="22" t="s">
        <v>41</v>
      </c>
      <c r="D28" s="22">
        <v>8</v>
      </c>
      <c r="E28" s="22" t="s">
        <v>28</v>
      </c>
      <c r="F28" s="22" t="s">
        <v>34</v>
      </c>
      <c r="G28" s="22" t="s">
        <v>26</v>
      </c>
      <c r="H28" s="22" t="s">
        <v>25</v>
      </c>
      <c r="I28" s="23"/>
      <c r="J28" s="23"/>
      <c r="K28" s="24" t="str">
        <f t="shared" si="0"/>
        <v/>
      </c>
      <c r="L28" s="24" t="str">
        <f t="shared" si="1"/>
        <v/>
      </c>
    </row>
    <row r="29" spans="2:12" ht="32" customHeight="1" x14ac:dyDescent="0.45">
      <c r="B29" s="17">
        <v>44985</v>
      </c>
      <c r="C29" s="18" t="s">
        <v>32</v>
      </c>
      <c r="D29" s="18">
        <v>9</v>
      </c>
      <c r="E29" s="18" t="s">
        <v>28</v>
      </c>
      <c r="F29" s="18" t="s">
        <v>31</v>
      </c>
      <c r="G29" s="18" t="s">
        <v>23</v>
      </c>
      <c r="H29" s="18" t="s">
        <v>24</v>
      </c>
      <c r="I29" s="19"/>
      <c r="J29" s="19"/>
      <c r="K29" s="20" t="str">
        <f t="shared" si="0"/>
        <v/>
      </c>
      <c r="L29" s="20" t="str">
        <f t="shared" si="1"/>
        <v/>
      </c>
    </row>
    <row r="30" spans="2:12" ht="32" customHeight="1" x14ac:dyDescent="0.45">
      <c r="B30" s="17">
        <v>44986</v>
      </c>
      <c r="C30" s="18" t="s">
        <v>37</v>
      </c>
      <c r="D30" s="18">
        <v>9</v>
      </c>
      <c r="E30" s="18" t="s">
        <v>28</v>
      </c>
      <c r="F30" s="18" t="s">
        <v>31</v>
      </c>
      <c r="G30" s="18" t="s">
        <v>26</v>
      </c>
      <c r="H30" s="18" t="s">
        <v>22</v>
      </c>
      <c r="I30" s="19"/>
      <c r="J30" s="19"/>
      <c r="K30" s="20" t="str">
        <f t="shared" si="0"/>
        <v/>
      </c>
      <c r="L30" s="20" t="str">
        <f t="shared" si="1"/>
        <v/>
      </c>
    </row>
    <row r="31" spans="2:12" ht="32" customHeight="1" x14ac:dyDescent="0.45">
      <c r="B31" s="17">
        <v>44986</v>
      </c>
      <c r="C31" s="18" t="s">
        <v>32</v>
      </c>
      <c r="D31" s="18">
        <v>9</v>
      </c>
      <c r="E31" s="18" t="s">
        <v>28</v>
      </c>
      <c r="F31" s="18" t="s">
        <v>31</v>
      </c>
      <c r="G31" s="18" t="s">
        <v>25</v>
      </c>
      <c r="H31" s="18" t="s">
        <v>45</v>
      </c>
      <c r="I31" s="19"/>
      <c r="J31" s="19"/>
      <c r="K31" s="20" t="str">
        <f t="shared" si="0"/>
        <v/>
      </c>
      <c r="L31" s="20" t="str">
        <f t="shared" si="1"/>
        <v/>
      </c>
    </row>
    <row r="32" spans="2:12" ht="32" customHeight="1" x14ac:dyDescent="0.45">
      <c r="B32" s="21"/>
      <c r="C32" s="22"/>
      <c r="D32" s="22"/>
      <c r="E32" s="22"/>
      <c r="F32" s="22"/>
      <c r="G32" s="22"/>
      <c r="H32" s="22"/>
      <c r="I32" s="23"/>
      <c r="J32" s="23"/>
      <c r="K32" s="24" t="str">
        <f t="shared" si="0"/>
        <v/>
      </c>
      <c r="L32" s="24" t="str">
        <f t="shared" si="1"/>
        <v/>
      </c>
    </row>
    <row r="33" spans="2:12" ht="32" customHeight="1" x14ac:dyDescent="0.45">
      <c r="B33" s="21"/>
      <c r="C33" s="22"/>
      <c r="D33" s="22"/>
      <c r="E33" s="22"/>
      <c r="F33" s="22"/>
      <c r="G33" s="22"/>
      <c r="H33" s="22"/>
      <c r="I33" s="23"/>
      <c r="J33" s="23"/>
      <c r="K33" s="24" t="str">
        <f t="shared" si="0"/>
        <v/>
      </c>
      <c r="L33" s="24" t="str">
        <f t="shared" si="1"/>
        <v/>
      </c>
    </row>
    <row r="34" spans="2:12" ht="32" customHeight="1" x14ac:dyDescent="0.45">
      <c r="B34" s="21"/>
      <c r="C34" s="22"/>
      <c r="D34" s="22"/>
      <c r="E34" s="22"/>
      <c r="F34" s="22"/>
      <c r="G34" s="22"/>
      <c r="H34" s="22"/>
      <c r="I34" s="23"/>
      <c r="J34" s="23"/>
      <c r="K34" s="24" t="str">
        <f t="shared" si="0"/>
        <v/>
      </c>
      <c r="L34" s="24" t="str">
        <f t="shared" si="1"/>
        <v/>
      </c>
    </row>
    <row r="35" spans="2:12" ht="32" customHeight="1" x14ac:dyDescent="0.45">
      <c r="B35" s="21"/>
      <c r="C35" s="22"/>
      <c r="D35" s="22"/>
      <c r="E35" s="22"/>
      <c r="F35" s="22"/>
      <c r="G35" s="22"/>
      <c r="H35" s="22"/>
      <c r="I35" s="23"/>
      <c r="J35" s="23"/>
      <c r="K35" s="24" t="str">
        <f t="shared" si="0"/>
        <v/>
      </c>
      <c r="L35" s="24" t="str">
        <f t="shared" si="1"/>
        <v/>
      </c>
    </row>
    <row r="36" spans="2:12" ht="32" customHeight="1" x14ac:dyDescent="0.45">
      <c r="B36" s="21"/>
      <c r="C36" s="22"/>
      <c r="D36" s="22"/>
      <c r="E36" s="22"/>
      <c r="F36" s="22"/>
      <c r="G36" s="22"/>
      <c r="H36" s="22"/>
      <c r="I36" s="23"/>
      <c r="J36" s="23"/>
      <c r="K36" s="24" t="str">
        <f t="shared" ref="K36:K67" si="2">IF(I36&gt;J36,G36,IF(J36&gt;I36,H36,""))</f>
        <v/>
      </c>
      <c r="L36" s="24" t="str">
        <f t="shared" ref="L36:L71" si="3">IF(I36&lt;J36,G36,IF(J36="","",H36))</f>
        <v/>
      </c>
    </row>
    <row r="37" spans="2:12" ht="32" customHeight="1" x14ac:dyDescent="0.45">
      <c r="B37" s="21"/>
      <c r="C37" s="22"/>
      <c r="D37" s="22"/>
      <c r="E37" s="22"/>
      <c r="F37" s="22"/>
      <c r="G37" s="22"/>
      <c r="H37" s="22"/>
      <c r="I37" s="23"/>
      <c r="J37" s="23"/>
      <c r="K37" s="24" t="str">
        <f t="shared" si="2"/>
        <v/>
      </c>
      <c r="L37" s="24" t="str">
        <f t="shared" si="3"/>
        <v/>
      </c>
    </row>
    <row r="38" spans="2:12" ht="32" customHeight="1" x14ac:dyDescent="0.45">
      <c r="B38" s="21"/>
      <c r="C38" s="22"/>
      <c r="D38" s="22"/>
      <c r="E38" s="22"/>
      <c r="F38" s="22"/>
      <c r="G38" s="22"/>
      <c r="H38" s="22"/>
      <c r="I38" s="23"/>
      <c r="J38" s="23"/>
      <c r="K38" s="24" t="str">
        <f t="shared" si="2"/>
        <v/>
      </c>
      <c r="L38" s="24" t="str">
        <f t="shared" si="3"/>
        <v/>
      </c>
    </row>
    <row r="39" spans="2:12" ht="32" customHeight="1" x14ac:dyDescent="0.45">
      <c r="B39" s="21"/>
      <c r="C39" s="22"/>
      <c r="D39" s="22"/>
      <c r="E39" s="22"/>
      <c r="F39" s="22"/>
      <c r="G39" s="22"/>
      <c r="H39" s="22"/>
      <c r="I39" s="23"/>
      <c r="J39" s="23"/>
      <c r="K39" s="24" t="str">
        <f t="shared" si="2"/>
        <v/>
      </c>
      <c r="L39" s="24" t="str">
        <f t="shared" si="3"/>
        <v/>
      </c>
    </row>
    <row r="40" spans="2:12" ht="32" customHeight="1" x14ac:dyDescent="0.45">
      <c r="B40" s="21"/>
      <c r="C40" s="22"/>
      <c r="D40" s="22"/>
      <c r="E40" s="22"/>
      <c r="F40" s="22"/>
      <c r="G40" s="22"/>
      <c r="H40" s="22"/>
      <c r="I40" s="23"/>
      <c r="J40" s="23"/>
      <c r="K40" s="24" t="str">
        <f t="shared" si="2"/>
        <v/>
      </c>
      <c r="L40" s="24" t="str">
        <f t="shared" si="3"/>
        <v/>
      </c>
    </row>
    <row r="41" spans="2:12" ht="32" customHeight="1" x14ac:dyDescent="0.45">
      <c r="B41" s="21"/>
      <c r="C41" s="22"/>
      <c r="D41" s="22"/>
      <c r="E41" s="22"/>
      <c r="F41" s="22"/>
      <c r="G41" s="22"/>
      <c r="H41" s="22"/>
      <c r="I41" s="23"/>
      <c r="J41" s="23"/>
      <c r="K41" s="24" t="str">
        <f t="shared" si="2"/>
        <v/>
      </c>
      <c r="L41" s="24" t="str">
        <f t="shared" si="3"/>
        <v/>
      </c>
    </row>
    <row r="42" spans="2:12" ht="32" customHeight="1" x14ac:dyDescent="0.45">
      <c r="B42" s="21"/>
      <c r="C42" s="22"/>
      <c r="D42" s="22"/>
      <c r="E42" s="22"/>
      <c r="F42" s="22"/>
      <c r="G42" s="22"/>
      <c r="H42" s="22"/>
      <c r="I42" s="23"/>
      <c r="J42" s="23"/>
      <c r="K42" s="24" t="str">
        <f t="shared" si="2"/>
        <v/>
      </c>
      <c r="L42" s="24" t="str">
        <f t="shared" si="3"/>
        <v/>
      </c>
    </row>
    <row r="43" spans="2:12" ht="32" customHeight="1" x14ac:dyDescent="0.45">
      <c r="B43" s="21"/>
      <c r="C43" s="22"/>
      <c r="D43" s="22"/>
      <c r="E43" s="22"/>
      <c r="F43" s="22"/>
      <c r="G43" s="22"/>
      <c r="H43" s="22"/>
      <c r="I43" s="23"/>
      <c r="J43" s="23"/>
      <c r="K43" s="24" t="str">
        <f t="shared" si="2"/>
        <v/>
      </c>
      <c r="L43" s="24" t="str">
        <f t="shared" si="3"/>
        <v/>
      </c>
    </row>
    <row r="44" spans="2:12" ht="32" customHeight="1" x14ac:dyDescent="0.45">
      <c r="B44" s="21"/>
      <c r="C44" s="22"/>
      <c r="D44" s="22"/>
      <c r="E44" s="22"/>
      <c r="F44" s="22"/>
      <c r="G44" s="22"/>
      <c r="H44" s="22"/>
      <c r="I44" s="23"/>
      <c r="J44" s="23"/>
      <c r="K44" s="24" t="str">
        <f t="shared" si="2"/>
        <v/>
      </c>
      <c r="L44" s="24" t="str">
        <f t="shared" si="3"/>
        <v/>
      </c>
    </row>
    <row r="45" spans="2:12" ht="32" customHeight="1" x14ac:dyDescent="0.45">
      <c r="B45" s="21"/>
      <c r="C45" s="22"/>
      <c r="D45" s="22"/>
      <c r="E45" s="22"/>
      <c r="F45" s="22"/>
      <c r="G45" s="22"/>
      <c r="H45" s="22"/>
      <c r="I45" s="23"/>
      <c r="J45" s="23"/>
      <c r="K45" s="24" t="str">
        <f t="shared" si="2"/>
        <v/>
      </c>
      <c r="L45" s="24" t="str">
        <f t="shared" si="3"/>
        <v/>
      </c>
    </row>
    <row r="46" spans="2:12" ht="32" customHeight="1" x14ac:dyDescent="0.45">
      <c r="B46" s="21"/>
      <c r="C46" s="22"/>
      <c r="D46" s="22"/>
      <c r="E46" s="22"/>
      <c r="F46" s="22"/>
      <c r="G46" s="22"/>
      <c r="H46" s="22"/>
      <c r="I46" s="23"/>
      <c r="J46" s="23"/>
      <c r="K46" s="24" t="str">
        <f t="shared" si="2"/>
        <v/>
      </c>
      <c r="L46" s="24" t="str">
        <f t="shared" si="3"/>
        <v/>
      </c>
    </row>
    <row r="47" spans="2:12" ht="32" customHeight="1" x14ac:dyDescent="0.45">
      <c r="B47" s="21"/>
      <c r="C47" s="22"/>
      <c r="D47" s="22"/>
      <c r="E47" s="22"/>
      <c r="F47" s="22"/>
      <c r="G47" s="22"/>
      <c r="H47" s="22"/>
      <c r="I47" s="23"/>
      <c r="J47" s="23"/>
      <c r="K47" s="24" t="str">
        <f t="shared" si="2"/>
        <v/>
      </c>
      <c r="L47" s="24" t="str">
        <f t="shared" si="3"/>
        <v/>
      </c>
    </row>
    <row r="48" spans="2:12" ht="32" customHeight="1" x14ac:dyDescent="0.45">
      <c r="B48" s="21"/>
      <c r="C48" s="22"/>
      <c r="D48" s="22"/>
      <c r="E48" s="22"/>
      <c r="F48" s="22"/>
      <c r="G48" s="22"/>
      <c r="H48" s="22"/>
      <c r="I48" s="23"/>
      <c r="J48" s="23"/>
      <c r="K48" s="24" t="str">
        <f t="shared" si="2"/>
        <v/>
      </c>
      <c r="L48" s="24" t="str">
        <f t="shared" si="3"/>
        <v/>
      </c>
    </row>
    <row r="49" spans="2:12" ht="32" customHeight="1" x14ac:dyDescent="0.45">
      <c r="B49" s="21"/>
      <c r="C49" s="22"/>
      <c r="D49" s="22"/>
      <c r="E49" s="22"/>
      <c r="F49" s="22"/>
      <c r="G49" s="22"/>
      <c r="H49" s="22"/>
      <c r="I49" s="23"/>
      <c r="J49" s="23"/>
      <c r="K49" s="24" t="str">
        <f t="shared" si="2"/>
        <v/>
      </c>
      <c r="L49" s="24" t="str">
        <f t="shared" si="3"/>
        <v/>
      </c>
    </row>
    <row r="50" spans="2:12" ht="32" customHeight="1" x14ac:dyDescent="0.45">
      <c r="B50" s="21"/>
      <c r="C50" s="22"/>
      <c r="D50" s="22"/>
      <c r="E50" s="22"/>
      <c r="F50" s="22"/>
      <c r="G50" s="22"/>
      <c r="H50" s="22"/>
      <c r="I50" s="23"/>
      <c r="J50" s="23"/>
      <c r="K50" s="24" t="str">
        <f t="shared" si="2"/>
        <v/>
      </c>
      <c r="L50" s="24" t="str">
        <f t="shared" si="3"/>
        <v/>
      </c>
    </row>
    <row r="51" spans="2:12" ht="32" customHeight="1" x14ac:dyDescent="0.45">
      <c r="B51" s="21"/>
      <c r="C51" s="22"/>
      <c r="D51" s="22"/>
      <c r="E51" s="22"/>
      <c r="F51" s="22"/>
      <c r="G51" s="22"/>
      <c r="H51" s="22"/>
      <c r="I51" s="23"/>
      <c r="J51" s="23"/>
      <c r="K51" s="24" t="str">
        <f t="shared" si="2"/>
        <v/>
      </c>
      <c r="L51" s="24" t="str">
        <f t="shared" si="3"/>
        <v/>
      </c>
    </row>
    <row r="52" spans="2:12" ht="32" customHeight="1" x14ac:dyDescent="0.45">
      <c r="B52" s="21"/>
      <c r="C52" s="22"/>
      <c r="D52" s="22"/>
      <c r="E52" s="22"/>
      <c r="F52" s="22"/>
      <c r="G52" s="22"/>
      <c r="H52" s="22"/>
      <c r="I52" s="23"/>
      <c r="J52" s="23"/>
      <c r="K52" s="24" t="str">
        <f t="shared" si="2"/>
        <v/>
      </c>
      <c r="L52" s="24" t="str">
        <f t="shared" si="3"/>
        <v/>
      </c>
    </row>
    <row r="53" spans="2:12" ht="32" customHeight="1" x14ac:dyDescent="0.45">
      <c r="B53" s="21"/>
      <c r="C53" s="22"/>
      <c r="D53" s="22"/>
      <c r="E53" s="22"/>
      <c r="F53" s="22"/>
      <c r="G53" s="22"/>
      <c r="H53" s="22"/>
      <c r="I53" s="23"/>
      <c r="J53" s="23"/>
      <c r="K53" s="24" t="str">
        <f t="shared" si="2"/>
        <v/>
      </c>
      <c r="L53" s="24" t="str">
        <f t="shared" si="3"/>
        <v/>
      </c>
    </row>
    <row r="54" spans="2:12" ht="32" customHeight="1" x14ac:dyDescent="0.45">
      <c r="B54" s="21"/>
      <c r="C54" s="22"/>
      <c r="D54" s="22"/>
      <c r="E54" s="22"/>
      <c r="F54" s="22"/>
      <c r="G54" s="22"/>
      <c r="H54" s="22"/>
      <c r="I54" s="23"/>
      <c r="J54" s="23"/>
      <c r="K54" s="24" t="str">
        <f t="shared" si="2"/>
        <v/>
      </c>
      <c r="L54" s="24" t="str">
        <f t="shared" si="3"/>
        <v/>
      </c>
    </row>
    <row r="55" spans="2:12" ht="32" customHeight="1" x14ac:dyDescent="0.45">
      <c r="B55" s="21"/>
      <c r="C55" s="22"/>
      <c r="D55" s="22"/>
      <c r="E55" s="22"/>
      <c r="F55" s="22"/>
      <c r="G55" s="22"/>
      <c r="H55" s="22"/>
      <c r="I55" s="23"/>
      <c r="J55" s="23"/>
      <c r="K55" s="24" t="str">
        <f t="shared" si="2"/>
        <v/>
      </c>
      <c r="L55" s="24" t="str">
        <f t="shared" si="3"/>
        <v/>
      </c>
    </row>
    <row r="56" spans="2:12" ht="32" customHeight="1" x14ac:dyDescent="0.45">
      <c r="B56" s="21"/>
      <c r="C56" s="22"/>
      <c r="D56" s="22"/>
      <c r="E56" s="22"/>
      <c r="F56" s="22"/>
      <c r="G56" s="22"/>
      <c r="H56" s="22"/>
      <c r="I56" s="23"/>
      <c r="J56" s="23"/>
      <c r="K56" s="24" t="str">
        <f t="shared" si="2"/>
        <v/>
      </c>
      <c r="L56" s="24" t="str">
        <f t="shared" si="3"/>
        <v/>
      </c>
    </row>
    <row r="57" spans="2:12" ht="32" customHeight="1" x14ac:dyDescent="0.45">
      <c r="B57" s="21"/>
      <c r="C57" s="22"/>
      <c r="D57" s="22"/>
      <c r="E57" s="22"/>
      <c r="F57" s="22"/>
      <c r="G57" s="22"/>
      <c r="H57" s="22"/>
      <c r="I57" s="23"/>
      <c r="J57" s="23"/>
      <c r="K57" s="24" t="str">
        <f t="shared" si="2"/>
        <v/>
      </c>
      <c r="L57" s="24" t="str">
        <f t="shared" si="3"/>
        <v/>
      </c>
    </row>
    <row r="58" spans="2:12" ht="32" customHeight="1" x14ac:dyDescent="0.45">
      <c r="B58" s="21"/>
      <c r="C58" s="22"/>
      <c r="D58" s="22"/>
      <c r="E58" s="22"/>
      <c r="F58" s="22"/>
      <c r="G58" s="22"/>
      <c r="H58" s="22"/>
      <c r="I58" s="23"/>
      <c r="J58" s="23"/>
      <c r="K58" s="24" t="str">
        <f t="shared" si="2"/>
        <v/>
      </c>
      <c r="L58" s="24" t="str">
        <f t="shared" si="3"/>
        <v/>
      </c>
    </row>
    <row r="59" spans="2:12" ht="32" customHeight="1" x14ac:dyDescent="0.45">
      <c r="B59" s="21"/>
      <c r="C59" s="22"/>
      <c r="D59" s="22"/>
      <c r="E59" s="22"/>
      <c r="F59" s="22"/>
      <c r="G59" s="22"/>
      <c r="H59" s="22"/>
      <c r="I59" s="23"/>
      <c r="J59" s="23"/>
      <c r="K59" s="24" t="str">
        <f t="shared" si="2"/>
        <v/>
      </c>
      <c r="L59" s="24" t="str">
        <f t="shared" si="3"/>
        <v/>
      </c>
    </row>
    <row r="60" spans="2:12" ht="32" customHeight="1" x14ac:dyDescent="0.45">
      <c r="B60" s="21"/>
      <c r="C60" s="22"/>
      <c r="D60" s="22"/>
      <c r="E60" s="22"/>
      <c r="F60" s="22"/>
      <c r="G60" s="22"/>
      <c r="H60" s="22"/>
      <c r="I60" s="23"/>
      <c r="J60" s="23"/>
      <c r="K60" s="24" t="str">
        <f t="shared" si="2"/>
        <v/>
      </c>
      <c r="L60" s="24" t="str">
        <f t="shared" si="3"/>
        <v/>
      </c>
    </row>
    <row r="61" spans="2:12" ht="32" customHeight="1" x14ac:dyDescent="0.45">
      <c r="B61" s="21"/>
      <c r="C61" s="22"/>
      <c r="D61" s="22"/>
      <c r="E61" s="22"/>
      <c r="F61" s="22"/>
      <c r="G61" s="22"/>
      <c r="H61" s="22"/>
      <c r="I61" s="23"/>
      <c r="J61" s="23"/>
      <c r="K61" s="24" t="str">
        <f t="shared" si="2"/>
        <v/>
      </c>
      <c r="L61" s="24" t="str">
        <f t="shared" si="3"/>
        <v/>
      </c>
    </row>
    <row r="62" spans="2:12" ht="32" customHeight="1" x14ac:dyDescent="0.45">
      <c r="B62" s="21"/>
      <c r="C62" s="22"/>
      <c r="D62" s="22"/>
      <c r="E62" s="22"/>
      <c r="F62" s="22"/>
      <c r="G62" s="22"/>
      <c r="H62" s="22"/>
      <c r="I62" s="23"/>
      <c r="J62" s="23"/>
      <c r="K62" s="24" t="str">
        <f t="shared" si="2"/>
        <v/>
      </c>
      <c r="L62" s="24" t="str">
        <f t="shared" si="3"/>
        <v/>
      </c>
    </row>
    <row r="63" spans="2:12" ht="32" customHeight="1" x14ac:dyDescent="0.45">
      <c r="B63" s="21"/>
      <c r="C63" s="22"/>
      <c r="D63" s="22"/>
      <c r="E63" s="22"/>
      <c r="F63" s="22"/>
      <c r="G63" s="22"/>
      <c r="H63" s="22"/>
      <c r="I63" s="23"/>
      <c r="J63" s="23"/>
      <c r="K63" s="24" t="str">
        <f t="shared" si="2"/>
        <v/>
      </c>
      <c r="L63" s="24" t="str">
        <f t="shared" si="3"/>
        <v/>
      </c>
    </row>
    <row r="64" spans="2:12" ht="32" customHeight="1" x14ac:dyDescent="0.45">
      <c r="B64" s="21"/>
      <c r="C64" s="22"/>
      <c r="D64" s="22"/>
      <c r="E64" s="22"/>
      <c r="F64" s="22"/>
      <c r="G64" s="22"/>
      <c r="H64" s="22"/>
      <c r="I64" s="23"/>
      <c r="J64" s="23"/>
      <c r="K64" s="24" t="str">
        <f t="shared" si="2"/>
        <v/>
      </c>
      <c r="L64" s="24" t="str">
        <f t="shared" si="3"/>
        <v/>
      </c>
    </row>
    <row r="65" spans="2:12" ht="32" customHeight="1" x14ac:dyDescent="0.45">
      <c r="B65" s="21"/>
      <c r="C65" s="22"/>
      <c r="D65" s="22"/>
      <c r="E65" s="22"/>
      <c r="F65" s="22"/>
      <c r="G65" s="22"/>
      <c r="H65" s="22"/>
      <c r="I65" s="23"/>
      <c r="J65" s="23"/>
      <c r="K65" s="24" t="str">
        <f t="shared" si="2"/>
        <v/>
      </c>
      <c r="L65" s="24" t="str">
        <f t="shared" si="3"/>
        <v/>
      </c>
    </row>
    <row r="66" spans="2:12" ht="32" customHeight="1" x14ac:dyDescent="0.45">
      <c r="B66" s="21"/>
      <c r="C66" s="22"/>
      <c r="D66" s="22"/>
      <c r="E66" s="22"/>
      <c r="F66" s="22"/>
      <c r="G66" s="22"/>
      <c r="H66" s="22"/>
      <c r="I66" s="23"/>
      <c r="J66" s="23"/>
      <c r="K66" s="24" t="str">
        <f t="shared" si="2"/>
        <v/>
      </c>
      <c r="L66" s="24" t="str">
        <f t="shared" si="3"/>
        <v/>
      </c>
    </row>
    <row r="67" spans="2:12" ht="32" customHeight="1" x14ac:dyDescent="0.45">
      <c r="B67" s="21"/>
      <c r="C67" s="22"/>
      <c r="D67" s="22"/>
      <c r="E67" s="22"/>
      <c r="F67" s="22"/>
      <c r="G67" s="22"/>
      <c r="H67" s="22"/>
      <c r="I67" s="23"/>
      <c r="J67" s="23"/>
      <c r="K67" s="24" t="str">
        <f t="shared" si="2"/>
        <v/>
      </c>
      <c r="L67" s="24" t="str">
        <f t="shared" si="3"/>
        <v/>
      </c>
    </row>
    <row r="68" spans="2:12" ht="32" customHeight="1" x14ac:dyDescent="0.45">
      <c r="B68" s="21"/>
      <c r="C68" s="22"/>
      <c r="D68" s="22"/>
      <c r="E68" s="22"/>
      <c r="F68" s="22"/>
      <c r="G68" s="22"/>
      <c r="H68" s="22"/>
      <c r="I68" s="23"/>
      <c r="J68" s="23"/>
      <c r="K68" s="24" t="str">
        <f t="shared" ref="K68:K71" si="4">IF(I68&gt;J68,G68,IF(J68&gt;I68,H68,""))</f>
        <v/>
      </c>
      <c r="L68" s="24" t="str">
        <f t="shared" si="3"/>
        <v/>
      </c>
    </row>
    <row r="69" spans="2:12" ht="32" customHeight="1" x14ac:dyDescent="0.45">
      <c r="B69" s="21"/>
      <c r="C69" s="22"/>
      <c r="D69" s="22"/>
      <c r="E69" s="22"/>
      <c r="F69" s="22"/>
      <c r="G69" s="22"/>
      <c r="H69" s="22"/>
      <c r="I69" s="23"/>
      <c r="J69" s="23"/>
      <c r="K69" s="24" t="str">
        <f t="shared" si="4"/>
        <v/>
      </c>
      <c r="L69" s="24" t="str">
        <f t="shared" si="3"/>
        <v/>
      </c>
    </row>
    <row r="70" spans="2:12" ht="32" customHeight="1" x14ac:dyDescent="0.45">
      <c r="B70" s="21"/>
      <c r="C70" s="22"/>
      <c r="D70" s="22"/>
      <c r="E70" s="22"/>
      <c r="F70" s="22"/>
      <c r="G70" s="22"/>
      <c r="H70" s="22"/>
      <c r="I70" s="23"/>
      <c r="J70" s="23"/>
      <c r="K70" s="24" t="str">
        <f t="shared" si="4"/>
        <v/>
      </c>
      <c r="L70" s="24" t="str">
        <f t="shared" si="3"/>
        <v/>
      </c>
    </row>
    <row r="71" spans="2:12" ht="32" customHeight="1" x14ac:dyDescent="0.45">
      <c r="B71" s="21"/>
      <c r="C71" s="22"/>
      <c r="D71" s="22"/>
      <c r="E71" s="22"/>
      <c r="F71" s="22"/>
      <c r="G71" s="22"/>
      <c r="H71" s="22"/>
      <c r="I71" s="23"/>
      <c r="J71" s="23"/>
      <c r="K71" s="24" t="str">
        <f t="shared" si="4"/>
        <v/>
      </c>
      <c r="L71" s="24" t="str">
        <f t="shared" si="3"/>
        <v/>
      </c>
    </row>
  </sheetData>
  <sheetProtection algorithmName="SHA-512" hashValue="bluli26eroOxIBghCJ7U3TFdRdfaUK4SA33x7Z3zokG7ZWbwQRhnLSaO7kXG5sPbb++OWyo/0BAfU/wGc1dXGQ==" saltValue="HQ6wxDxSH/BtwzxO3fO5Ag==" spinCount="100000" sheet="1" selectLockedCells="1"/>
  <autoFilter ref="B3:L71" xr:uid="{5C458E75-F835-4824-9DFE-65F33D88FE44}">
    <sortState xmlns:xlrd2="http://schemas.microsoft.com/office/spreadsheetml/2017/richdata2" ref="B4:L71">
      <sortCondition ref="B3:B71"/>
    </sortState>
  </autoFilter>
  <mergeCells count="1">
    <mergeCell ref="B2:L2"/>
  </mergeCells>
  <conditionalFormatting sqref="I4:I71">
    <cfRule type="cellIs" dxfId="3" priority="5" operator="lessThan">
      <formula>J4</formula>
    </cfRule>
    <cfRule type="cellIs" dxfId="2" priority="6" operator="greaterThan">
      <formula>J4</formula>
    </cfRule>
  </conditionalFormatting>
  <conditionalFormatting sqref="J4:J71">
    <cfRule type="cellIs" dxfId="1" priority="1" operator="lessThan">
      <formula>I4</formula>
    </cfRule>
    <cfRule type="cellIs" dxfId="0" priority="2" operator="greaterThan">
      <formula>I4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C6E32-327A-43AC-8585-85739F782609}">
  <dimension ref="B1:AE38"/>
  <sheetViews>
    <sheetView showGridLines="0" topLeftCell="B1" zoomScale="60" zoomScaleNormal="60" workbookViewId="0">
      <selection activeCell="K32" sqref="K32"/>
    </sheetView>
  </sheetViews>
  <sheetFormatPr defaultRowHeight="14.25" x14ac:dyDescent="0.45"/>
  <cols>
    <col min="1" max="16" width="9.06640625" style="30"/>
    <col min="17" max="17" width="3.53125" style="30" customWidth="1"/>
    <col min="18" max="18" width="9.06640625" style="30"/>
    <col min="19" max="19" width="3.53125" style="30" customWidth="1"/>
    <col min="20" max="16384" width="9.06640625" style="30"/>
  </cols>
  <sheetData>
    <row r="1" spans="2:31" ht="14.65" thickBot="1" x14ac:dyDescent="0.5"/>
    <row r="2" spans="2:31" x14ac:dyDescent="0.45">
      <c r="G2" s="60" t="s">
        <v>46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2"/>
    </row>
    <row r="3" spans="2:31" x14ac:dyDescent="0.45"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</row>
    <row r="4" spans="2:31" x14ac:dyDescent="0.45"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5"/>
    </row>
    <row r="5" spans="2:31" ht="14.65" thickBot="1" x14ac:dyDescent="0.5"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8"/>
    </row>
    <row r="7" spans="2:31" ht="14.65" thickBot="1" x14ac:dyDescent="0.5"/>
    <row r="8" spans="2:31" x14ac:dyDescent="0.45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2:31" x14ac:dyDescent="0.45">
      <c r="B9" s="33"/>
    </row>
    <row r="10" spans="2:31" ht="14.65" thickBot="1" x14ac:dyDescent="0.5">
      <c r="B10" s="33"/>
    </row>
    <row r="11" spans="2:31" ht="14.65" thickBot="1" x14ac:dyDescent="0.5">
      <c r="B11" s="33"/>
      <c r="G11" s="52"/>
      <c r="H11" s="53"/>
      <c r="I11" s="38"/>
    </row>
    <row r="12" spans="2:31" ht="15" thickTop="1" thickBot="1" x14ac:dyDescent="0.5">
      <c r="B12" s="33"/>
      <c r="G12" s="54"/>
      <c r="H12" s="55"/>
      <c r="I12" s="34"/>
    </row>
    <row r="13" spans="2:31" ht="14.65" thickBot="1" x14ac:dyDescent="0.5">
      <c r="B13" s="33"/>
      <c r="I13" s="37"/>
    </row>
    <row r="14" spans="2:31" ht="14.65" thickBot="1" x14ac:dyDescent="0.5">
      <c r="B14" s="33"/>
      <c r="J14" s="42"/>
      <c r="K14" s="52"/>
      <c r="L14" s="53"/>
      <c r="M14" s="38"/>
    </row>
    <row r="15" spans="2:31" ht="15" thickTop="1" thickBot="1" x14ac:dyDescent="0.5">
      <c r="B15" s="33"/>
      <c r="J15" s="39"/>
      <c r="K15" s="54"/>
      <c r="L15" s="55"/>
      <c r="M15" s="43"/>
    </row>
    <row r="16" spans="2:31" ht="14.65" thickBot="1" x14ac:dyDescent="0.5">
      <c r="B16" s="33"/>
      <c r="C16" s="56"/>
      <c r="D16" s="57"/>
      <c r="I16" s="37"/>
      <c r="M16" s="37"/>
    </row>
    <row r="17" spans="2:16" ht="15" thickTop="1" thickBot="1" x14ac:dyDescent="0.5">
      <c r="B17" s="33"/>
      <c r="C17" s="58"/>
      <c r="D17" s="59"/>
      <c r="E17" s="34"/>
      <c r="I17" s="37"/>
      <c r="M17" s="37"/>
    </row>
    <row r="18" spans="2:16" ht="14.65" thickBot="1" x14ac:dyDescent="0.5">
      <c r="B18" s="33"/>
      <c r="F18" s="42"/>
      <c r="G18" s="52"/>
      <c r="H18" s="53"/>
      <c r="I18" s="38"/>
      <c r="J18" s="39"/>
      <c r="M18" s="37"/>
    </row>
    <row r="19" spans="2:16" ht="15" thickTop="1" thickBot="1" x14ac:dyDescent="0.5">
      <c r="B19" s="33"/>
      <c r="C19" s="36"/>
      <c r="D19" s="36"/>
      <c r="F19" s="39"/>
      <c r="G19" s="54"/>
      <c r="H19" s="55"/>
      <c r="M19" s="37"/>
    </row>
    <row r="20" spans="2:16" ht="14.65" thickBot="1" x14ac:dyDescent="0.5">
      <c r="B20" s="33"/>
      <c r="C20" s="56"/>
      <c r="D20" s="57"/>
      <c r="E20" s="38"/>
      <c r="F20" s="39"/>
      <c r="M20" s="37"/>
    </row>
    <row r="21" spans="2:16" ht="15" thickTop="1" thickBot="1" x14ac:dyDescent="0.5">
      <c r="B21" s="33"/>
      <c r="C21" s="58"/>
      <c r="D21" s="59"/>
      <c r="M21" s="37"/>
      <c r="N21" s="42"/>
      <c r="O21" s="52"/>
      <c r="P21" s="53"/>
    </row>
    <row r="22" spans="2:16" ht="14.65" thickBot="1" x14ac:dyDescent="0.5">
      <c r="B22" s="33"/>
      <c r="C22" s="36"/>
      <c r="D22" s="36"/>
      <c r="M22" s="37"/>
      <c r="O22" s="54"/>
      <c r="P22" s="55"/>
    </row>
    <row r="23" spans="2:16" ht="14.65" thickBot="1" x14ac:dyDescent="0.5">
      <c r="B23" s="33"/>
      <c r="C23" s="56"/>
      <c r="D23" s="57"/>
      <c r="M23" s="37"/>
    </row>
    <row r="24" spans="2:16" ht="15" thickTop="1" thickBot="1" x14ac:dyDescent="0.5">
      <c r="B24" s="33"/>
      <c r="C24" s="58"/>
      <c r="D24" s="59"/>
      <c r="E24" s="40"/>
      <c r="F24" s="39"/>
      <c r="M24" s="37"/>
    </row>
    <row r="25" spans="2:16" ht="14.65" thickBot="1" x14ac:dyDescent="0.5">
      <c r="B25" s="33"/>
      <c r="C25" s="36"/>
      <c r="D25" s="36"/>
      <c r="E25" s="37"/>
      <c r="G25" s="52"/>
      <c r="H25" s="53"/>
      <c r="N25" s="39"/>
    </row>
    <row r="26" spans="2:16" ht="15" thickTop="1" thickBot="1" x14ac:dyDescent="0.5">
      <c r="B26" s="33"/>
      <c r="C26" s="36"/>
      <c r="D26" s="36"/>
      <c r="E26" s="37"/>
      <c r="F26" s="35"/>
      <c r="G26" s="54"/>
      <c r="H26" s="55"/>
      <c r="I26" s="40"/>
      <c r="J26" s="39"/>
      <c r="N26" s="39"/>
    </row>
    <row r="27" spans="2:16" ht="14.65" thickBot="1" x14ac:dyDescent="0.5">
      <c r="B27" s="33"/>
      <c r="C27" s="56"/>
      <c r="D27" s="57"/>
      <c r="E27" s="45"/>
      <c r="J27" s="39"/>
      <c r="N27" s="39"/>
    </row>
    <row r="28" spans="2:16" ht="15" thickTop="1" thickBot="1" x14ac:dyDescent="0.5">
      <c r="B28" s="33"/>
      <c r="C28" s="58"/>
      <c r="D28" s="59"/>
      <c r="E28" s="40"/>
      <c r="I28" s="37"/>
      <c r="J28" s="42"/>
      <c r="K28" s="52"/>
      <c r="L28" s="53"/>
      <c r="M28" s="44"/>
    </row>
    <row r="29" spans="2:16" ht="14.65" thickBot="1" x14ac:dyDescent="0.5">
      <c r="J29" s="39"/>
      <c r="K29" s="54"/>
      <c r="L29" s="55"/>
    </row>
    <row r="30" spans="2:16" ht="14.65" thickBot="1" x14ac:dyDescent="0.5">
      <c r="C30" s="52"/>
      <c r="D30" s="53"/>
      <c r="I30" s="37"/>
    </row>
    <row r="31" spans="2:16" ht="15" thickTop="1" thickBot="1" x14ac:dyDescent="0.5">
      <c r="C31" s="54"/>
      <c r="D31" s="55"/>
      <c r="E31" s="34"/>
      <c r="I31" s="37"/>
    </row>
    <row r="32" spans="2:16" ht="14.65" thickBot="1" x14ac:dyDescent="0.5">
      <c r="C32" s="36"/>
      <c r="D32" s="36"/>
      <c r="E32" s="37"/>
      <c r="G32" s="52"/>
      <c r="H32" s="53"/>
      <c r="I32" s="38"/>
      <c r="J32" s="39"/>
    </row>
    <row r="33" spans="3:8" ht="15" thickTop="1" thickBot="1" x14ac:dyDescent="0.5">
      <c r="F33" s="35"/>
      <c r="G33" s="54"/>
      <c r="H33" s="55"/>
    </row>
    <row r="34" spans="3:8" ht="14.65" thickBot="1" x14ac:dyDescent="0.5">
      <c r="C34" s="69"/>
      <c r="D34" s="70"/>
      <c r="E34" s="41"/>
    </row>
    <row r="35" spans="3:8" ht="15" thickTop="1" thickBot="1" x14ac:dyDescent="0.5">
      <c r="C35" s="71"/>
      <c r="D35" s="72"/>
      <c r="E35" s="40"/>
    </row>
    <row r="38" spans="3:8" x14ac:dyDescent="0.45">
      <c r="C38" s="51"/>
      <c r="D38" s="51"/>
      <c r="E38" s="51"/>
    </row>
  </sheetData>
  <sheetProtection algorithmName="SHA-512" hashValue="IsQqvd+ogckYskCC5g+KsSiSFDkngZPay737B9D08i/eG1flBLGGdY86z6M5pZcBP5QqFI9G8vR0GCIA4Psyvw==" saltValue="B5bfJYkrzX2X8FTfIbEVhg==" spinCount="100000" sheet="1" objects="1" scenarios="1"/>
  <mergeCells count="15">
    <mergeCell ref="C16:D17"/>
    <mergeCell ref="G18:H19"/>
    <mergeCell ref="C20:D21"/>
    <mergeCell ref="O21:P22"/>
    <mergeCell ref="G2:AE5"/>
    <mergeCell ref="G11:H12"/>
    <mergeCell ref="K14:L15"/>
    <mergeCell ref="C38:E38"/>
    <mergeCell ref="G32:H33"/>
    <mergeCell ref="K28:L29"/>
    <mergeCell ref="C23:D24"/>
    <mergeCell ref="G25:H26"/>
    <mergeCell ref="C27:D28"/>
    <mergeCell ref="C30:D31"/>
    <mergeCell ref="C34:D35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Standings</vt:lpstr>
      <vt:lpstr>Schedule_Score</vt:lpstr>
      <vt:lpstr>Playoffs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blye</dc:creator>
  <cp:lastModifiedBy>Matthew Blye</cp:lastModifiedBy>
  <dcterms:created xsi:type="dcterms:W3CDTF">2023-01-09T21:07:18Z</dcterms:created>
  <dcterms:modified xsi:type="dcterms:W3CDTF">2023-02-27T15:27:06Z</dcterms:modified>
</cp:coreProperties>
</file>